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0" yWindow="0" windowWidth="21840" windowHeight="12180" tabRatio="862" firstSheet="6" activeTab="6"/>
  </bookViews>
  <sheets>
    <sheet name="申报格式" sheetId="42" state="hidden" r:id="rId1"/>
    <sheet name="申报文件、介质等" sheetId="46" state="hidden" r:id="rId2"/>
    <sheet name="备注表" sheetId="35" state="hidden" r:id="rId3"/>
    <sheet name="高清短片测试" sheetId="30" state="hidden" r:id="rId4"/>
    <sheet name="片头测试" sheetId="31" state="hidden" r:id="rId5"/>
    <sheet name="高清片头测试" sheetId="16" state="hidden" r:id="rId6"/>
    <sheet name="拟通报结果" sheetId="54" r:id="rId7"/>
  </sheets>
  <definedNames>
    <definedName name="_xlnm.Print_Titles" localSheetId="5">高清片头测试!$1:$4</definedName>
    <definedName name="_xlnm.Print_Titles" localSheetId="6">拟通报结果!$1:$2</definedName>
  </definedNames>
  <calcPr calcId="144525"/>
</workbook>
</file>

<file path=xl/calcChain.xml><?xml version="1.0" encoding="utf-8"?>
<calcChain xmlns="http://schemas.openxmlformats.org/spreadsheetml/2006/main">
  <c r="Z117" i="16" l="1"/>
  <c r="Z110" i="16"/>
  <c r="Z103" i="16"/>
  <c r="Z96" i="16"/>
  <c r="Z89" i="16"/>
  <c r="Z82" i="16"/>
  <c r="Z75" i="16"/>
  <c r="Z68" i="16"/>
  <c r="Z61" i="16"/>
  <c r="Z54" i="16"/>
  <c r="Z47" i="16"/>
  <c r="Z40" i="16"/>
  <c r="Z33" i="16"/>
  <c r="Z26" i="16"/>
  <c r="Z19" i="16"/>
  <c r="Z12" i="16"/>
  <c r="Z5" i="16"/>
  <c r="Z12" i="31"/>
  <c r="Z5" i="31"/>
  <c r="Z33" i="30"/>
  <c r="Z26" i="30"/>
  <c r="Z19" i="30"/>
  <c r="Z12" i="30"/>
  <c r="Z5" i="30"/>
  <c r="A96" i="16" l="1"/>
  <c r="A103" i="16" l="1"/>
  <c r="A110" i="16" l="1"/>
  <c r="A117" i="16" l="1"/>
  <c r="B19" i="16"/>
  <c r="F96" i="16"/>
  <c r="E75" i="16"/>
  <c r="C19" i="16"/>
  <c r="E5" i="30"/>
  <c r="E47" i="16"/>
  <c r="B33" i="16"/>
  <c r="C5" i="30"/>
  <c r="B96" i="16"/>
  <c r="E5" i="16"/>
  <c r="E12" i="30"/>
  <c r="F5" i="16"/>
  <c r="F89" i="16"/>
  <c r="C19" i="30"/>
  <c r="E96" i="16"/>
  <c r="F40" i="16"/>
  <c r="C110" i="16"/>
  <c r="D89" i="16"/>
  <c r="C54" i="16"/>
  <c r="E89" i="16"/>
  <c r="F33" i="16"/>
  <c r="F82" i="16"/>
  <c r="B54" i="16"/>
  <c r="F47" i="16"/>
  <c r="F103" i="16"/>
  <c r="F33" i="30"/>
  <c r="B26" i="16"/>
  <c r="D12" i="31"/>
  <c r="F12" i="16"/>
  <c r="E54" i="16"/>
  <c r="B47" i="16"/>
  <c r="E61" i="16"/>
  <c r="F12" i="31"/>
  <c r="D5" i="30"/>
  <c r="C12" i="30"/>
  <c r="B103" i="16"/>
  <c r="J35" i="30" l="1"/>
  <c r="J36" i="30"/>
  <c r="J37" i="30"/>
  <c r="J34" i="30"/>
  <c r="J105" i="16"/>
  <c r="J107" i="16"/>
  <c r="J104" i="16"/>
  <c r="J106" i="16"/>
  <c r="J13" i="31"/>
  <c r="J16" i="31"/>
  <c r="J14" i="31"/>
  <c r="J15" i="31"/>
  <c r="J50" i="16"/>
  <c r="J48" i="16"/>
  <c r="J49" i="16"/>
  <c r="J51" i="16"/>
  <c r="J6" i="16"/>
  <c r="J9" i="16"/>
  <c r="J8" i="16"/>
  <c r="J7" i="16"/>
  <c r="J41" i="16"/>
  <c r="J43" i="16"/>
  <c r="J44" i="16"/>
  <c r="J42" i="16"/>
  <c r="J15" i="16"/>
  <c r="J14" i="16"/>
  <c r="J13" i="16"/>
  <c r="J16" i="16"/>
  <c r="J97" i="16"/>
  <c r="J100" i="16"/>
  <c r="J99" i="16"/>
  <c r="J98" i="16"/>
  <c r="J91" i="16"/>
  <c r="J93" i="16"/>
  <c r="J92" i="16"/>
  <c r="J90" i="16"/>
  <c r="J34" i="16"/>
  <c r="J36" i="16"/>
  <c r="J35" i="16"/>
  <c r="J37" i="16"/>
  <c r="J84" i="16"/>
  <c r="J85" i="16"/>
  <c r="J86" i="16"/>
  <c r="J83" i="16"/>
  <c r="B75" i="16"/>
  <c r="B89" i="16"/>
  <c r="C5" i="16"/>
  <c r="D19" i="16"/>
  <c r="B5" i="30"/>
  <c r="D33" i="16"/>
  <c r="C89" i="16"/>
  <c r="D5" i="31"/>
  <c r="F61" i="16"/>
  <c r="D40" i="16"/>
  <c r="B68" i="16"/>
  <c r="D54" i="16"/>
  <c r="C117" i="16"/>
  <c r="B12" i="16"/>
  <c r="D110" i="16"/>
  <c r="C82" i="16"/>
  <c r="E19" i="30"/>
  <c r="F5" i="30"/>
  <c r="F19" i="16"/>
  <c r="E110" i="16"/>
  <c r="C26" i="16"/>
  <c r="D26" i="30"/>
  <c r="B5" i="31"/>
  <c r="D61" i="16"/>
  <c r="E117" i="16"/>
  <c r="B5" i="16"/>
  <c r="C96" i="16"/>
  <c r="B12" i="31"/>
  <c r="F19" i="30"/>
  <c r="D26" i="16"/>
  <c r="C33" i="30"/>
  <c r="C26" i="30"/>
  <c r="F54" i="16"/>
  <c r="E12" i="16"/>
  <c r="E68" i="16"/>
  <c r="D82" i="16"/>
  <c r="B82" i="16"/>
  <c r="D96" i="16"/>
  <c r="B61" i="16"/>
  <c r="C40" i="16"/>
  <c r="F117" i="16"/>
  <c r="C61" i="16"/>
  <c r="F26" i="30"/>
  <c r="C12" i="16"/>
  <c r="C75" i="16"/>
  <c r="B19" i="30"/>
  <c r="B12" i="30"/>
  <c r="D75" i="16"/>
  <c r="F26" i="16"/>
  <c r="C103" i="16"/>
  <c r="F110" i="16"/>
  <c r="C5" i="31"/>
  <c r="C47" i="16"/>
  <c r="E40" i="16"/>
  <c r="E103" i="16"/>
  <c r="D33" i="30"/>
  <c r="E33" i="16"/>
  <c r="B26" i="30"/>
  <c r="D12" i="16"/>
  <c r="D117" i="16"/>
  <c r="E26" i="30"/>
  <c r="C33" i="16"/>
  <c r="E19" i="16"/>
  <c r="C68" i="16"/>
  <c r="E82" i="16"/>
  <c r="F12" i="30"/>
  <c r="D68" i="16"/>
  <c r="E12" i="31"/>
  <c r="B110" i="16"/>
  <c r="B117" i="16"/>
  <c r="D12" i="30"/>
  <c r="E33" i="30"/>
  <c r="B40" i="16"/>
  <c r="E26" i="16"/>
  <c r="D47" i="16"/>
  <c r="F5" i="31"/>
  <c r="F68" i="16"/>
  <c r="D5" i="16"/>
  <c r="B33" i="30"/>
  <c r="E5" i="31"/>
  <c r="C12" i="31"/>
  <c r="D19" i="30"/>
  <c r="F75" i="16"/>
  <c r="D103" i="16"/>
  <c r="J118" i="16" l="1"/>
  <c r="J120" i="16"/>
  <c r="J121" i="16"/>
  <c r="J119" i="16"/>
  <c r="J58" i="16"/>
  <c r="J57" i="16"/>
  <c r="J56" i="16"/>
  <c r="J55" i="16"/>
  <c r="J69" i="16"/>
  <c r="J71" i="16"/>
  <c r="J72" i="16"/>
  <c r="J70" i="16"/>
  <c r="J22" i="16"/>
  <c r="J21" i="16"/>
  <c r="J23" i="16"/>
  <c r="J20" i="16"/>
  <c r="J62" i="16"/>
  <c r="J63" i="16"/>
  <c r="J64" i="16"/>
  <c r="J65" i="16"/>
  <c r="J9" i="30"/>
  <c r="J7" i="30"/>
  <c r="J8" i="30"/>
  <c r="J6" i="30"/>
  <c r="J15" i="30"/>
  <c r="J13" i="30"/>
  <c r="J16" i="30"/>
  <c r="J14" i="30"/>
  <c r="J76" i="16"/>
  <c r="J77" i="16"/>
  <c r="J79" i="16"/>
  <c r="J78" i="16"/>
  <c r="J22" i="30"/>
  <c r="J23" i="30"/>
  <c r="J21" i="30"/>
  <c r="J20" i="30"/>
  <c r="J112" i="16"/>
  <c r="J111" i="16"/>
  <c r="J114" i="16"/>
  <c r="J113" i="16"/>
  <c r="J29" i="30"/>
  <c r="J27" i="30"/>
  <c r="J28" i="30"/>
  <c r="J30" i="30"/>
  <c r="J29" i="16"/>
  <c r="J28" i="16"/>
  <c r="J27" i="16"/>
  <c r="J30" i="16"/>
  <c r="J8" i="31"/>
  <c r="J9" i="31"/>
  <c r="J6" i="31"/>
  <c r="J7" i="31"/>
</calcChain>
</file>

<file path=xl/sharedStrings.xml><?xml version="1.0" encoding="utf-8"?>
<sst xmlns="http://schemas.openxmlformats.org/spreadsheetml/2006/main" count="888" uniqueCount="375">
  <si>
    <t>序号</t>
    <phoneticPr fontId="2" type="noConversion"/>
  </si>
  <si>
    <t>节目名称</t>
    <phoneticPr fontId="2" type="noConversion"/>
  </si>
  <si>
    <t>申报单位</t>
    <phoneticPr fontId="2" type="noConversion"/>
  </si>
  <si>
    <t>磁带格式</t>
    <phoneticPr fontId="2" type="noConversion"/>
  </si>
  <si>
    <t>磁带数量</t>
    <phoneticPr fontId="2" type="noConversion"/>
  </si>
  <si>
    <t>CH2</t>
  </si>
  <si>
    <t xml:space="preserve">引带       </t>
    <phoneticPr fontId="2" type="noConversion"/>
  </si>
  <si>
    <t>时码</t>
    <phoneticPr fontId="2" type="noConversion"/>
  </si>
  <si>
    <t>录制技术质量</t>
    <phoneticPr fontId="2" type="noConversion"/>
  </si>
  <si>
    <t>客观测试</t>
    <phoneticPr fontId="2" type="noConversion"/>
  </si>
  <si>
    <t>时长</t>
    <phoneticPr fontId="2" type="noConversion"/>
  </si>
  <si>
    <t>CH3</t>
  </si>
  <si>
    <t>CH4</t>
  </si>
  <si>
    <t>申报单位</t>
    <phoneticPr fontId="2" type="noConversion"/>
  </si>
  <si>
    <t>高清片头类</t>
    <phoneticPr fontId="2" type="noConversion"/>
  </si>
  <si>
    <t>录制技术质量</t>
    <phoneticPr fontId="2" type="noConversion"/>
  </si>
  <si>
    <t>序号</t>
    <phoneticPr fontId="2" type="noConversion"/>
  </si>
  <si>
    <t>节目名称</t>
    <phoneticPr fontId="2" type="noConversion"/>
  </si>
  <si>
    <t>磁带格式</t>
    <phoneticPr fontId="2" type="noConversion"/>
  </si>
  <si>
    <t>磁带数量</t>
    <phoneticPr fontId="2" type="noConversion"/>
  </si>
  <si>
    <t>时长</t>
    <phoneticPr fontId="2" type="noConversion"/>
  </si>
  <si>
    <t>图像</t>
    <phoneticPr fontId="2" type="noConversion"/>
  </si>
  <si>
    <t>片头类</t>
    <phoneticPr fontId="2" type="noConversion"/>
  </si>
  <si>
    <t>声音</t>
    <phoneticPr fontId="2" type="noConversion"/>
  </si>
  <si>
    <t>其他问题扣分</t>
    <phoneticPr fontId="2" type="noConversion"/>
  </si>
  <si>
    <t>总 分</t>
    <phoneticPr fontId="2" type="noConversion"/>
  </si>
  <si>
    <t>备注</t>
    <phoneticPr fontId="2" type="noConversion"/>
  </si>
  <si>
    <t>测试点</t>
    <phoneticPr fontId="2" type="noConversion"/>
  </si>
  <si>
    <t>底电平</t>
    <phoneticPr fontId="2" type="noConversion"/>
  </si>
  <si>
    <t>Y</t>
    <phoneticPr fontId="2" type="noConversion"/>
  </si>
  <si>
    <t>R</t>
    <phoneticPr fontId="2" type="noConversion"/>
  </si>
  <si>
    <t>G</t>
    <phoneticPr fontId="2" type="noConversion"/>
  </si>
  <si>
    <t>B</t>
    <phoneticPr fontId="2" type="noConversion"/>
  </si>
  <si>
    <t>CH1</t>
    <phoneticPr fontId="2" type="noConversion"/>
  </si>
  <si>
    <t>CH2</t>
    <phoneticPr fontId="2" type="noConversion"/>
  </si>
  <si>
    <r>
      <t>C</t>
    </r>
    <r>
      <rPr>
        <b/>
        <sz val="10"/>
        <rFont val="宋体"/>
        <family val="3"/>
        <charset val="134"/>
      </rPr>
      <t>H3</t>
    </r>
    <phoneticPr fontId="2" type="noConversion"/>
  </si>
  <si>
    <r>
      <t>C</t>
    </r>
    <r>
      <rPr>
        <b/>
        <sz val="10"/>
        <rFont val="宋体"/>
        <family val="3"/>
        <charset val="134"/>
      </rPr>
      <t>H4</t>
    </r>
    <phoneticPr fontId="2" type="noConversion"/>
  </si>
  <si>
    <t>声道相关性</t>
    <phoneticPr fontId="2" type="noConversion"/>
  </si>
  <si>
    <t>Y</t>
    <phoneticPr fontId="2" type="noConversion"/>
  </si>
  <si>
    <t>R-Y</t>
    <phoneticPr fontId="2" type="noConversion"/>
  </si>
  <si>
    <t>B-Y</t>
    <phoneticPr fontId="2" type="noConversion"/>
  </si>
  <si>
    <t>CH1</t>
    <phoneticPr fontId="2" type="noConversion"/>
  </si>
  <si>
    <t>结尾黑场</t>
    <phoneticPr fontId="2" type="noConversion"/>
  </si>
  <si>
    <t>节目开头完整</t>
    <phoneticPr fontId="2" type="noConversion"/>
  </si>
  <si>
    <t>节目有结尾</t>
    <phoneticPr fontId="2" type="noConversion"/>
  </si>
  <si>
    <t>响度</t>
    <phoneticPr fontId="2" type="noConversion"/>
  </si>
  <si>
    <t>节目有结尾</t>
    <phoneticPr fontId="2" type="noConversion"/>
  </si>
  <si>
    <t>节目有结尾</t>
    <phoneticPr fontId="2" type="noConversion"/>
  </si>
  <si>
    <t>节目有结尾</t>
    <phoneticPr fontId="2" type="noConversion"/>
  </si>
  <si>
    <t>HD短片类</t>
    <phoneticPr fontId="2" type="noConversion"/>
  </si>
  <si>
    <t>问题</t>
    <phoneticPr fontId="2" type="noConversion"/>
  </si>
  <si>
    <t>标准扣分</t>
    <phoneticPr fontId="2" type="noConversion"/>
  </si>
  <si>
    <t>全程600mv以下</t>
    <phoneticPr fontId="2" type="noConversion"/>
  </si>
  <si>
    <t>最多扣图像分20分</t>
    <phoneticPr fontId="2" type="noConversion"/>
  </si>
  <si>
    <t>彩条叠加字幕</t>
    <phoneticPr fontId="2" type="noConversion"/>
  </si>
  <si>
    <t>扣图像15分*0.7=10.5</t>
    <phoneticPr fontId="2" type="noConversion"/>
  </si>
  <si>
    <t>彩条或者黑场长度超10帧</t>
    <phoneticPr fontId="2" type="noConversion"/>
  </si>
  <si>
    <t>100/0/100/0彩条</t>
  </si>
  <si>
    <t>扣除图像分15分</t>
  </si>
  <si>
    <t>扣分（总分）</t>
    <phoneticPr fontId="2" type="noConversion"/>
  </si>
  <si>
    <r>
      <t>扣除图像分5</t>
    </r>
    <r>
      <rPr>
        <sz val="12"/>
        <rFont val="宋体"/>
        <family val="3"/>
        <charset val="134"/>
      </rPr>
      <t>~10</t>
    </r>
    <r>
      <rPr>
        <sz val="12"/>
        <rFont val="宋体"/>
        <family val="3"/>
        <charset val="134"/>
      </rPr>
      <t>分</t>
    </r>
    <phoneticPr fontId="2" type="noConversion"/>
  </si>
  <si>
    <t>结尾黑场&lt;30'</t>
    <phoneticPr fontId="2" type="noConversion"/>
  </si>
  <si>
    <t>标清引带测试信号ch3,ch4没有</t>
    <phoneticPr fontId="2" type="noConversion"/>
  </si>
  <si>
    <t>分项扣分</t>
    <phoneticPr fontId="2" type="noConversion"/>
  </si>
  <si>
    <t>暂不扣</t>
    <phoneticPr fontId="2" type="noConversion"/>
  </si>
  <si>
    <t>音频全程小于-26dbfs</t>
    <phoneticPr fontId="2" type="noConversion"/>
  </si>
  <si>
    <t>时长不够</t>
    <phoneticPr fontId="2" type="noConversion"/>
  </si>
  <si>
    <t>节目不完整扣分</t>
    <phoneticPr fontId="2" type="noConversion"/>
  </si>
  <si>
    <t>标清为挤压下变换</t>
    <phoneticPr fontId="2" type="noConversion"/>
  </si>
  <si>
    <t>不扣分，主观评审给分</t>
    <phoneticPr fontId="2" type="noConversion"/>
  </si>
  <si>
    <t>黑场字幕位置不对</t>
    <phoneticPr fontId="2" type="noConversion"/>
  </si>
  <si>
    <t>黑场与彩条，正片间VITC不一致</t>
    <phoneticPr fontId="2" type="noConversion"/>
  </si>
  <si>
    <t>节目内容无头</t>
    <phoneticPr fontId="2" type="noConversion"/>
  </si>
  <si>
    <t>无创意说明、制作说明</t>
    <phoneticPr fontId="2" type="noConversion"/>
  </si>
  <si>
    <t>载体  类型</t>
  </si>
  <si>
    <t>视频编码格式</t>
  </si>
  <si>
    <t>音频编码格式</t>
  </si>
  <si>
    <t>音频采用AES3 Audio打包方式。基本编码参数为PCM编码，采样bit数为16bit或24bit，48KHZ采样。</t>
  </si>
  <si>
    <t>视频格式为AVC intra 100Mbps，1080 50i 16:9。基本编码参数为AVC intra ，颜色格式为422，每秒25帧，码率为100Mbps, 显示比例为16:9，场顺序为顶场先(Top Field First)。</t>
  </si>
  <si>
    <t>移动硬盘</t>
  </si>
  <si>
    <t>视频格式为VC-3（DNxHD）120Mbps 8bit，1080 50i ,16:9。基本编码参数为VC-3（DNxHD），颜色格式422，每秒25帧，码率为120Mbps，显示比例为16:9，场顺序为顶场先(Top Field First)。</t>
  </si>
  <si>
    <t>音频采用AES3 Audio或BWF打包方式。基本编码参数为PCM编码，采样bit数为16bit，48KHz采样。</t>
  </si>
  <si>
    <t>文件封
装格式</t>
    <phoneticPr fontId="2" type="noConversion"/>
  </si>
  <si>
    <t>视频格式为MPEG2 Long GOP 50Mbps，1080 50i 16:9。
基本编码参数为 Mpeg2 IBP (422P@HL)，颜色格式为422，每秒25帧，固定码率编码，码率为50Mbps，GOP为12，参考周期为3。显示比例为16:9，场顺序为顶场先(Top Field First)。</t>
    <phoneticPr fontId="2" type="noConversion"/>
  </si>
  <si>
    <t>蓝光
（仅播出技术质量奖）</t>
    <phoneticPr fontId="2" type="noConversion"/>
  </si>
  <si>
    <t>MXF Op1a</t>
    <phoneticPr fontId="2" type="noConversion"/>
  </si>
  <si>
    <t>MXF Op-Atom</t>
    <phoneticPr fontId="2" type="noConversion"/>
  </si>
  <si>
    <t>MXF Op-Atom</t>
    <phoneticPr fontId="2" type="noConversion"/>
  </si>
  <si>
    <r>
      <t>PII</t>
    </r>
    <r>
      <rPr>
        <b/>
        <sz val="12"/>
        <rFont val="宋体"/>
        <family val="3"/>
        <charset val="134"/>
      </rPr>
      <t>（仅播出技术质量奖）</t>
    </r>
    <phoneticPr fontId="2" type="noConversion"/>
  </si>
  <si>
    <t>立体声相位一致（新闻）</t>
    <phoneticPr fontId="2" type="noConversion"/>
  </si>
  <si>
    <t>立体声相位一致（非新闻）</t>
    <phoneticPr fontId="2" type="noConversion"/>
  </si>
  <si>
    <t>分项扣分</t>
    <phoneticPr fontId="2" type="noConversion"/>
  </si>
  <si>
    <t>MXF Op1a</t>
    <phoneticPr fontId="2" type="noConversion"/>
  </si>
  <si>
    <t>MXF Op-Atom</t>
    <phoneticPr fontId="2" type="noConversion"/>
  </si>
  <si>
    <t>其他</t>
    <phoneticPr fontId="2" type="noConversion"/>
  </si>
  <si>
    <t>HDCAM</t>
    <phoneticPr fontId="2" type="noConversion"/>
  </si>
  <si>
    <t>DVCPROHD</t>
  </si>
  <si>
    <t>申报文件规格</t>
    <phoneticPr fontId="2" type="noConversion"/>
  </si>
  <si>
    <t>介质</t>
    <phoneticPr fontId="2" type="noConversion"/>
  </si>
  <si>
    <r>
      <t>P</t>
    </r>
    <r>
      <rPr>
        <sz val="12"/>
        <rFont val="宋体"/>
        <family val="3"/>
        <charset val="134"/>
      </rPr>
      <t>II</t>
    </r>
    <phoneticPr fontId="2" type="noConversion"/>
  </si>
  <si>
    <t>专业蓝光</t>
    <phoneticPr fontId="2" type="noConversion"/>
  </si>
  <si>
    <t>移动硬盘</t>
    <phoneticPr fontId="2" type="noConversion"/>
  </si>
  <si>
    <t>民用光碟</t>
    <phoneticPr fontId="2" type="noConversion"/>
  </si>
  <si>
    <t>文件有引带（彩条/黑场）</t>
    <phoneticPr fontId="2" type="noConversion"/>
  </si>
  <si>
    <t>立体声相位错误</t>
    <phoneticPr fontId="2" type="noConversion"/>
  </si>
  <si>
    <t>音量超</t>
    <phoneticPr fontId="2" type="noConversion"/>
  </si>
  <si>
    <t>单声道</t>
    <phoneticPr fontId="2" type="noConversion"/>
  </si>
  <si>
    <t>CH1\CH2无声音</t>
    <phoneticPr fontId="2" type="noConversion"/>
  </si>
  <si>
    <t>CH3\CH4无国际声</t>
    <phoneticPr fontId="2" type="noConversion"/>
  </si>
  <si>
    <t>CH3\CH4无声</t>
    <phoneticPr fontId="2" type="noConversion"/>
  </si>
  <si>
    <t>CH1\CH2无PGM</t>
    <phoneticPr fontId="2" type="noConversion"/>
  </si>
  <si>
    <t>画幅不对</t>
    <phoneticPr fontId="2" type="noConversion"/>
  </si>
  <si>
    <t>音量大</t>
    <phoneticPr fontId="2" type="noConversion"/>
  </si>
  <si>
    <t>音量全程过低</t>
    <phoneticPr fontId="2" type="noConversion"/>
  </si>
  <si>
    <t>音量小</t>
    <phoneticPr fontId="2" type="noConversion"/>
  </si>
  <si>
    <t>节目内容无尾,不全等</t>
    <phoneticPr fontId="2" type="noConversion"/>
  </si>
  <si>
    <t>CH1静默</t>
    <phoneticPr fontId="2" type="noConversion"/>
  </si>
  <si>
    <t>CH2静默</t>
  </si>
  <si>
    <t>CH3静默</t>
  </si>
  <si>
    <t>CH4静默</t>
  </si>
  <si>
    <t>申报时长实际不符</t>
    <phoneticPr fontId="2" type="noConversion"/>
  </si>
  <si>
    <t>申报介质不符合要求</t>
    <phoneticPr fontId="2" type="noConversion"/>
  </si>
  <si>
    <t>声道定义错误(无PGM，国际声声道错误等）</t>
    <phoneticPr fontId="2" type="noConversion"/>
  </si>
  <si>
    <t>节目文件格式不符合规定扣加权总分</t>
    <phoneticPr fontId="2" type="noConversion"/>
  </si>
  <si>
    <t>立体声无相关性</t>
    <phoneticPr fontId="2" type="noConversion"/>
  </si>
  <si>
    <t>音频全程小</t>
    <phoneticPr fontId="2" type="noConversion"/>
  </si>
  <si>
    <r>
      <t>R</t>
    </r>
    <r>
      <rPr>
        <sz val="12"/>
        <rFont val="宋体"/>
        <family val="3"/>
        <charset val="134"/>
      </rPr>
      <t>GB报警</t>
    </r>
    <phoneticPr fontId="2" type="noConversion"/>
  </si>
  <si>
    <t>场序错误</t>
    <phoneticPr fontId="2" type="noConversion"/>
  </si>
  <si>
    <t>时长与申报要求不符</t>
    <phoneticPr fontId="2" type="noConversion"/>
  </si>
  <si>
    <t>节目无头、无尾（无结尾字幕） old</t>
    <phoneticPr fontId="2" type="noConversion"/>
  </si>
  <si>
    <t>立体声反相</t>
    <phoneticPr fontId="2" type="noConversion"/>
  </si>
  <si>
    <t>画面质量太差,马赛克、误码高</t>
    <phoneticPr fontId="2" type="noConversion"/>
  </si>
  <si>
    <r>
      <rPr>
        <sz val="11"/>
        <color theme="1"/>
        <rFont val="仿宋_GB2312"/>
        <family val="3"/>
        <charset val="134"/>
      </rPr>
      <t>新闻</t>
    </r>
  </si>
  <si>
    <t>序号</t>
    <phoneticPr fontId="19" type="noConversion"/>
  </si>
  <si>
    <r>
      <rPr>
        <b/>
        <sz val="11"/>
        <color theme="1"/>
        <rFont val="宋体"/>
        <family val="2"/>
      </rPr>
      <t>类别</t>
    </r>
    <phoneticPr fontId="19" type="noConversion"/>
  </si>
  <si>
    <t>节目名称</t>
    <phoneticPr fontId="19" type="noConversion"/>
  </si>
  <si>
    <t>申报单位</t>
    <phoneticPr fontId="19" type="noConversion"/>
  </si>
  <si>
    <r>
      <rPr>
        <b/>
        <sz val="11"/>
        <color theme="1"/>
        <rFont val="宋体"/>
        <family val="2"/>
      </rPr>
      <t>完成人员</t>
    </r>
    <phoneticPr fontId="19" type="noConversion"/>
  </si>
  <si>
    <r>
      <rPr>
        <b/>
        <sz val="11"/>
        <color theme="1"/>
        <rFont val="宋体"/>
        <family val="3"/>
        <charset val="134"/>
      </rPr>
      <t>拟获奖等级</t>
    </r>
    <phoneticPr fontId="28" type="noConversion"/>
  </si>
  <si>
    <r>
      <rPr>
        <sz val="11"/>
        <color theme="1"/>
        <rFont val="仿宋_GB2312"/>
        <family val="3"/>
        <charset val="134"/>
      </rPr>
      <t>扬州广播电视台</t>
    </r>
  </si>
  <si>
    <r>
      <rPr>
        <sz val="11"/>
        <color theme="1"/>
        <rFont val="仿宋_GB2312"/>
        <family val="3"/>
        <charset val="134"/>
      </rPr>
      <t>浦口新闻</t>
    </r>
  </si>
  <si>
    <r>
      <rPr>
        <sz val="11"/>
        <color theme="1"/>
        <rFont val="仿宋_GB2312"/>
        <family val="3"/>
        <charset val="134"/>
      </rPr>
      <t>徐州新闻</t>
    </r>
  </si>
  <si>
    <r>
      <rPr>
        <sz val="11"/>
        <color theme="1"/>
        <rFont val="仿宋_GB2312"/>
        <family val="3"/>
        <charset val="134"/>
      </rPr>
      <t>徐州电视台</t>
    </r>
  </si>
  <si>
    <r>
      <rPr>
        <sz val="11"/>
        <color theme="1"/>
        <rFont val="仿宋_GB2312"/>
        <family val="3"/>
        <charset val="134"/>
      </rPr>
      <t>江阴新闻</t>
    </r>
  </si>
  <si>
    <r>
      <rPr>
        <sz val="11"/>
        <color theme="1"/>
        <rFont val="仿宋_GB2312"/>
        <family val="3"/>
        <charset val="134"/>
      </rPr>
      <t>通州广播电视台</t>
    </r>
  </si>
  <si>
    <r>
      <rPr>
        <sz val="11"/>
        <color theme="1"/>
        <rFont val="仿宋_GB2312"/>
        <family val="3"/>
        <charset val="134"/>
      </rPr>
      <t>连云港市广播电视台</t>
    </r>
  </si>
  <si>
    <r>
      <rPr>
        <sz val="11"/>
        <color theme="1"/>
        <rFont val="仿宋_GB2312"/>
        <family val="3"/>
        <charset val="134"/>
      </rPr>
      <t>南通广播电视台</t>
    </r>
  </si>
  <si>
    <r>
      <rPr>
        <sz val="11"/>
        <color theme="1"/>
        <rFont val="仿宋_GB2312"/>
        <family val="3"/>
        <charset val="134"/>
      </rPr>
      <t>常州新闻</t>
    </r>
  </si>
  <si>
    <r>
      <rPr>
        <sz val="11"/>
        <color theme="1"/>
        <rFont val="仿宋_GB2312"/>
        <family val="3"/>
        <charset val="134"/>
      </rPr>
      <t>常州广播电视台</t>
    </r>
  </si>
  <si>
    <r>
      <rPr>
        <sz val="11"/>
        <color theme="1"/>
        <rFont val="仿宋_GB2312"/>
        <family val="3"/>
        <charset val="134"/>
      </rPr>
      <t>无锡新闻</t>
    </r>
  </si>
  <si>
    <r>
      <rPr>
        <sz val="11"/>
        <color theme="1"/>
        <rFont val="仿宋_GB2312"/>
        <family val="3"/>
        <charset val="134"/>
      </rPr>
      <t>邳州新闻</t>
    </r>
  </si>
  <si>
    <r>
      <rPr>
        <sz val="11"/>
        <color theme="1"/>
        <rFont val="仿宋_GB2312"/>
        <family val="3"/>
        <charset val="134"/>
      </rPr>
      <t>邳州电视台</t>
    </r>
  </si>
  <si>
    <r>
      <rPr>
        <sz val="11"/>
        <color rgb="FF000000"/>
        <rFont val="仿宋_GB2312"/>
        <family val="3"/>
        <charset val="134"/>
      </rPr>
      <t>泰兴新闻</t>
    </r>
  </si>
  <si>
    <r>
      <rPr>
        <sz val="11"/>
        <color theme="1"/>
        <rFont val="仿宋_GB2312"/>
        <family val="3"/>
        <charset val="134"/>
      </rPr>
      <t>金坛区广播电视台</t>
    </r>
  </si>
  <si>
    <r>
      <rPr>
        <sz val="11"/>
        <rFont val="仿宋_GB2312"/>
        <family val="3"/>
        <charset val="134"/>
      </rPr>
      <t>薛忠明、吴彦成、陆小斌、王海军</t>
    </r>
    <phoneticPr fontId="19" type="noConversion"/>
  </si>
  <si>
    <r>
      <rPr>
        <sz val="11"/>
        <color theme="1"/>
        <rFont val="仿宋_GB2312"/>
        <family val="3"/>
        <charset val="134"/>
      </rPr>
      <t>如东广播电视台</t>
    </r>
  </si>
  <si>
    <r>
      <rPr>
        <sz val="11"/>
        <color theme="1"/>
        <rFont val="仿宋_GB2312"/>
        <family val="3"/>
        <charset val="134"/>
      </rPr>
      <t>盐城广播电视台</t>
    </r>
  </si>
  <si>
    <r>
      <rPr>
        <sz val="11"/>
        <color theme="1"/>
        <rFont val="仿宋_GB2312"/>
        <family val="3"/>
        <charset val="134"/>
      </rPr>
      <t>片头</t>
    </r>
  </si>
  <si>
    <r>
      <rPr>
        <sz val="11"/>
        <color theme="1"/>
        <rFont val="仿宋_GB2312"/>
        <family val="3"/>
        <charset val="134"/>
      </rPr>
      <t>灌云电视台</t>
    </r>
  </si>
  <si>
    <r>
      <rPr>
        <sz val="11"/>
        <color rgb="FF000000"/>
        <rFont val="仿宋_GB2312"/>
        <family val="3"/>
        <charset val="134"/>
      </rPr>
      <t>亲语连廉</t>
    </r>
  </si>
  <si>
    <r>
      <rPr>
        <sz val="11"/>
        <color theme="1"/>
        <rFont val="仿宋_GB2312"/>
        <family val="3"/>
        <charset val="134"/>
      </rPr>
      <t>诗行天下</t>
    </r>
  </si>
  <si>
    <r>
      <rPr>
        <sz val="11"/>
        <color theme="1"/>
        <rFont val="仿宋_GB2312"/>
        <family val="3"/>
        <charset val="134"/>
      </rPr>
      <t>片头</t>
    </r>
    <phoneticPr fontId="2" type="noConversion"/>
  </si>
  <si>
    <r>
      <rPr>
        <sz val="11"/>
        <color theme="1"/>
        <rFont val="仿宋_GB2312"/>
        <family val="3"/>
        <charset val="134"/>
      </rPr>
      <t>徐州春晚</t>
    </r>
  </si>
  <si>
    <r>
      <rPr>
        <sz val="11"/>
        <color theme="1"/>
        <rFont val="仿宋_GB2312"/>
        <family val="3"/>
        <charset val="134"/>
      </rPr>
      <t>守望</t>
    </r>
    <r>
      <rPr>
        <sz val="11"/>
        <color theme="1"/>
        <rFont val="Times New Roman"/>
        <family val="1"/>
      </rPr>
      <t>2020·</t>
    </r>
    <r>
      <rPr>
        <sz val="11"/>
        <color theme="1"/>
        <rFont val="仿宋_GB2312"/>
        <family val="3"/>
        <charset val="134"/>
      </rPr>
      <t>我们的元宵节</t>
    </r>
  </si>
  <si>
    <r>
      <rPr>
        <sz val="11"/>
        <rFont val="仿宋_GB2312"/>
        <family val="3"/>
        <charset val="134"/>
      </rPr>
      <t>杜宣明、阚心蕊、张禔临</t>
    </r>
    <phoneticPr fontId="19" type="noConversion"/>
  </si>
  <si>
    <r>
      <rPr>
        <sz val="11"/>
        <color theme="1"/>
        <rFont val="仿宋_GB2312"/>
        <family val="3"/>
        <charset val="134"/>
      </rPr>
      <t>无锡广电</t>
    </r>
    <r>
      <rPr>
        <sz val="11"/>
        <color theme="1"/>
        <rFont val="Times New Roman"/>
        <family val="1"/>
      </rPr>
      <t>2020</t>
    </r>
    <r>
      <rPr>
        <sz val="11"/>
        <color theme="1"/>
        <rFont val="仿宋_GB2312"/>
        <family val="3"/>
        <charset val="134"/>
      </rPr>
      <t>迎春特别节目</t>
    </r>
  </si>
  <si>
    <r>
      <rPr>
        <sz val="11"/>
        <color theme="1"/>
        <rFont val="仿宋_GB2312"/>
        <family val="3"/>
        <charset val="134"/>
      </rPr>
      <t>标点</t>
    </r>
  </si>
  <si>
    <r>
      <rPr>
        <sz val="11"/>
        <rFont val="仿宋_GB2312"/>
        <family val="3"/>
        <charset val="134"/>
      </rPr>
      <t>杜宣明、陈思宇、张禔临</t>
    </r>
    <phoneticPr fontId="19" type="noConversion"/>
  </si>
  <si>
    <r>
      <rPr>
        <sz val="11"/>
        <color theme="1"/>
        <rFont val="仿宋_GB2312"/>
        <family val="3"/>
        <charset val="134"/>
      </rPr>
      <t>镇江市广播电视台</t>
    </r>
  </si>
  <si>
    <r>
      <rPr>
        <sz val="11"/>
        <color theme="1"/>
        <rFont val="仿宋_GB2312"/>
        <family val="3"/>
        <charset val="134"/>
      </rPr>
      <t>常熟市广播电视台</t>
    </r>
  </si>
  <si>
    <r>
      <rPr>
        <sz val="11"/>
        <color theme="1"/>
        <rFont val="仿宋_GB2312"/>
        <family val="3"/>
        <charset val="134"/>
      </rPr>
      <t>守望黎明</t>
    </r>
  </si>
  <si>
    <r>
      <rPr>
        <sz val="11"/>
        <color theme="1"/>
        <rFont val="仿宋_GB2312"/>
        <family val="3"/>
        <charset val="134"/>
      </rPr>
      <t>江阴广播电视台</t>
    </r>
  </si>
  <si>
    <r>
      <rPr>
        <sz val="11"/>
        <color theme="1"/>
        <rFont val="仿宋_GB2312"/>
        <family val="3"/>
        <charset val="134"/>
      </rPr>
      <t>江阴，向往之城</t>
    </r>
  </si>
  <si>
    <r>
      <rPr>
        <sz val="11"/>
        <rFont val="仿宋_GB2312"/>
        <family val="3"/>
        <charset val="134"/>
      </rPr>
      <t>黄海平、牟高舜、田宇琳</t>
    </r>
  </si>
  <si>
    <r>
      <rPr>
        <sz val="11"/>
        <color theme="1"/>
        <rFont val="仿宋_GB2312"/>
        <family val="3"/>
        <charset val="134"/>
      </rPr>
      <t>启东广播电视台</t>
    </r>
  </si>
  <si>
    <r>
      <rPr>
        <sz val="11"/>
        <color theme="1"/>
        <rFont val="仿宋_GB2312"/>
        <family val="3"/>
        <charset val="134"/>
      </rPr>
      <t>淮安市广播电视台</t>
    </r>
  </si>
  <si>
    <r>
      <rPr>
        <sz val="11"/>
        <color theme="1"/>
        <rFont val="仿宋_GB2312"/>
        <family val="3"/>
        <charset val="134"/>
      </rPr>
      <t>专题</t>
    </r>
  </si>
  <si>
    <r>
      <rPr>
        <sz val="11"/>
        <color theme="1"/>
        <rFont val="仿宋_GB2312"/>
        <family val="3"/>
        <charset val="134"/>
      </rPr>
      <t>一城山河</t>
    </r>
    <r>
      <rPr>
        <sz val="11"/>
        <color theme="1"/>
        <rFont val="Times New Roman"/>
        <family val="1"/>
      </rPr>
      <t>·</t>
    </r>
    <r>
      <rPr>
        <sz val="11"/>
        <color theme="1"/>
        <rFont val="仿宋_GB2312"/>
        <family val="3"/>
        <charset val="134"/>
      </rPr>
      <t>山水城郭</t>
    </r>
  </si>
  <si>
    <r>
      <rPr>
        <sz val="11"/>
        <rFont val="仿宋_GB2312"/>
        <family val="3"/>
        <charset val="134"/>
      </rPr>
      <t>张潘峰、王煜聪、张文先、倪亚凡</t>
    </r>
    <phoneticPr fontId="19" type="noConversion"/>
  </si>
  <si>
    <r>
      <rPr>
        <sz val="11"/>
        <color theme="1"/>
        <rFont val="仿宋_GB2312"/>
        <family val="3"/>
        <charset val="134"/>
      </rPr>
      <t>阿小的箬帽</t>
    </r>
  </si>
  <si>
    <r>
      <rPr>
        <sz val="11"/>
        <color theme="1"/>
        <rFont val="仿宋_GB2312"/>
        <family val="3"/>
        <charset val="134"/>
      </rPr>
      <t>新中国从这里走来</t>
    </r>
  </si>
  <si>
    <r>
      <rPr>
        <sz val="11"/>
        <color rgb="FF000000"/>
        <rFont val="仿宋_GB2312"/>
        <family val="3"/>
        <charset val="134"/>
      </rPr>
      <t>亲语连廉系列之身正为范</t>
    </r>
  </si>
  <si>
    <r>
      <rPr>
        <sz val="11"/>
        <color rgb="FF000000"/>
        <rFont val="仿宋_GB2312"/>
        <family val="3"/>
        <charset val="134"/>
      </rPr>
      <t>竹泓港</t>
    </r>
  </si>
  <si>
    <r>
      <rPr>
        <sz val="11"/>
        <color theme="1"/>
        <rFont val="仿宋_GB2312"/>
        <family val="3"/>
        <charset val="134"/>
      </rPr>
      <t>盐都区广播电视台</t>
    </r>
  </si>
  <si>
    <r>
      <rPr>
        <sz val="11"/>
        <color theme="1"/>
        <rFont val="仿宋_GB2312"/>
        <family val="3"/>
        <charset val="134"/>
      </rPr>
      <t>赣榆电视台</t>
    </r>
  </si>
  <si>
    <r>
      <rPr>
        <sz val="11"/>
        <rFont val="仿宋_GB2312"/>
        <family val="3"/>
        <charset val="134"/>
      </rPr>
      <t>孙承全、闫鑫龙、张庆强、王召国</t>
    </r>
  </si>
  <si>
    <r>
      <rPr>
        <sz val="11"/>
        <color rgb="FF000000"/>
        <rFont val="仿宋_GB2312"/>
        <family val="3"/>
        <charset val="134"/>
      </rPr>
      <t>全景泰兴</t>
    </r>
  </si>
  <si>
    <r>
      <rPr>
        <sz val="11"/>
        <color theme="1"/>
        <rFont val="仿宋_GB2312"/>
        <family val="3"/>
        <charset val="134"/>
      </rPr>
      <t>武进区广播电视台</t>
    </r>
  </si>
  <si>
    <r>
      <rPr>
        <sz val="11"/>
        <color theme="1"/>
        <rFont val="仿宋_GB2312"/>
        <family val="3"/>
        <charset val="134"/>
      </rPr>
      <t>潮涌四十年奋进新时代</t>
    </r>
  </si>
  <si>
    <r>
      <rPr>
        <sz val="11"/>
        <color theme="1"/>
        <rFont val="仿宋_GB2312"/>
        <family val="3"/>
        <charset val="134"/>
      </rPr>
      <t>综艺</t>
    </r>
  </si>
  <si>
    <r>
      <rPr>
        <sz val="11"/>
        <color theme="1"/>
        <rFont val="仿宋_GB2312"/>
        <family val="3"/>
        <charset val="134"/>
      </rPr>
      <t>南京市庆祝新中国成立</t>
    </r>
    <r>
      <rPr>
        <sz val="11"/>
        <color theme="1"/>
        <rFont val="Times New Roman"/>
        <family val="1"/>
      </rPr>
      <t>70</t>
    </r>
    <r>
      <rPr>
        <sz val="11"/>
        <color theme="1"/>
        <rFont val="仿宋_GB2312"/>
        <family val="3"/>
        <charset val="134"/>
      </rPr>
      <t>周年群众联欢活动</t>
    </r>
  </si>
  <si>
    <r>
      <rPr>
        <sz val="11"/>
        <color theme="1"/>
        <rFont val="仿宋_GB2312"/>
        <family val="3"/>
        <charset val="134"/>
      </rPr>
      <t>综艺</t>
    </r>
    <phoneticPr fontId="2" type="noConversion"/>
  </si>
  <si>
    <r>
      <rPr>
        <sz val="11"/>
        <color theme="1"/>
        <rFont val="仿宋_GB2312"/>
        <family val="3"/>
        <charset val="134"/>
      </rPr>
      <t>我和我的祖国文艺晚会</t>
    </r>
  </si>
  <si>
    <r>
      <rPr>
        <sz val="11"/>
        <color rgb="FF000000"/>
        <rFont val="仿宋_GB2312"/>
        <family val="3"/>
        <charset val="134"/>
      </rPr>
      <t>庆祝人民海军成立</t>
    </r>
    <r>
      <rPr>
        <sz val="11"/>
        <color rgb="FF000000"/>
        <rFont val="Times New Roman"/>
        <family val="1"/>
      </rPr>
      <t>70</t>
    </r>
    <r>
      <rPr>
        <sz val="11"/>
        <color rgb="FF000000"/>
        <rFont val="仿宋_GB2312"/>
        <family val="3"/>
        <charset val="134"/>
      </rPr>
      <t>周年文艺晚会</t>
    </r>
  </si>
  <si>
    <r>
      <t>2020</t>
    </r>
    <r>
      <rPr>
        <sz val="11"/>
        <color rgb="FF000000"/>
        <rFont val="仿宋_GB2312"/>
        <family val="3"/>
        <charset val="134"/>
      </rPr>
      <t>年泰兴市新春文艺晚会</t>
    </r>
  </si>
  <si>
    <r>
      <rPr>
        <sz val="11"/>
        <rFont val="仿宋_GB2312"/>
        <family val="3"/>
        <charset val="134"/>
      </rPr>
      <t>孙承全、李庆桥、张庆强、王召国</t>
    </r>
  </si>
  <si>
    <r>
      <rPr>
        <sz val="11"/>
        <color rgb="FF000000"/>
        <rFont val="仿宋_GB2312"/>
        <family val="3"/>
        <charset val="134"/>
      </rPr>
      <t>访亲团来了第二季第一期</t>
    </r>
  </si>
  <si>
    <r>
      <rPr>
        <sz val="11"/>
        <color theme="1"/>
        <rFont val="仿宋_GB2312"/>
        <family val="3"/>
        <charset val="134"/>
      </rPr>
      <t>江苏新时空（</t>
    </r>
    <r>
      <rPr>
        <sz val="11"/>
        <color theme="1"/>
        <rFont val="Times New Roman"/>
        <family val="1"/>
      </rPr>
      <t>2019-12-13</t>
    </r>
    <r>
      <rPr>
        <sz val="11"/>
        <color theme="1"/>
        <rFont val="仿宋_GB2312"/>
        <family val="3"/>
        <charset val="134"/>
      </rPr>
      <t>）</t>
    </r>
  </si>
  <si>
    <r>
      <rPr>
        <sz val="11"/>
        <color theme="1"/>
        <rFont val="仿宋_GB2312"/>
        <family val="3"/>
        <charset val="134"/>
      </rPr>
      <t>江苏省广播电视总台</t>
    </r>
  </si>
  <si>
    <r>
      <rPr>
        <sz val="11"/>
        <color theme="1"/>
        <rFont val="仿宋_GB2312"/>
        <family val="3"/>
        <charset val="134"/>
      </rPr>
      <t>一等奖</t>
    </r>
  </si>
  <si>
    <r>
      <rPr>
        <sz val="11"/>
        <color theme="1"/>
        <rFont val="仿宋_GB2312"/>
        <family val="3"/>
        <charset val="134"/>
      </rPr>
      <t>晚间新闻（</t>
    </r>
    <r>
      <rPr>
        <sz val="11"/>
        <color theme="1"/>
        <rFont val="Times New Roman"/>
        <family val="1"/>
      </rPr>
      <t>2019-10-1</t>
    </r>
    <r>
      <rPr>
        <sz val="11"/>
        <color theme="1"/>
        <rFont val="仿宋_GB2312"/>
        <family val="3"/>
        <charset val="134"/>
      </rPr>
      <t>）</t>
    </r>
  </si>
  <si>
    <r>
      <rPr>
        <sz val="11"/>
        <rFont val="仿宋_GB2312"/>
        <family val="3"/>
        <charset val="134"/>
      </rPr>
      <t>扬州新闻</t>
    </r>
  </si>
  <si>
    <r>
      <rPr>
        <sz val="11"/>
        <color theme="1"/>
        <rFont val="仿宋_GB2312"/>
        <family val="3"/>
        <charset val="134"/>
      </rPr>
      <t>二等奖</t>
    </r>
  </si>
  <si>
    <r>
      <rPr>
        <sz val="11"/>
        <rFont val="仿宋_GB2312"/>
        <family val="3"/>
        <charset val="134"/>
      </rPr>
      <t>江阴广播电视台</t>
    </r>
  </si>
  <si>
    <r>
      <rPr>
        <sz val="11"/>
        <rFont val="仿宋_GB2312"/>
        <family val="3"/>
        <charset val="134"/>
      </rPr>
      <t>通视新闻</t>
    </r>
  </si>
  <si>
    <r>
      <rPr>
        <sz val="11"/>
        <rFont val="仿宋_GB2312"/>
        <family val="3"/>
        <charset val="134"/>
      </rPr>
      <t>昆视新闻</t>
    </r>
  </si>
  <si>
    <r>
      <rPr>
        <sz val="11"/>
        <rFont val="仿宋_GB2312"/>
        <family val="3"/>
        <charset val="134"/>
      </rPr>
      <t>连云港新闻</t>
    </r>
  </si>
  <si>
    <r>
      <t>NTTV</t>
    </r>
    <r>
      <rPr>
        <sz val="11"/>
        <rFont val="仿宋_GB2312"/>
        <family val="3"/>
        <charset val="134"/>
      </rPr>
      <t>新闻</t>
    </r>
  </si>
  <si>
    <r>
      <rPr>
        <sz val="11"/>
        <rFont val="仿宋_GB2312"/>
        <family val="3"/>
        <charset val="134"/>
      </rPr>
      <t>最美宁镇扬</t>
    </r>
  </si>
  <si>
    <r>
      <rPr>
        <sz val="11"/>
        <color theme="1"/>
        <rFont val="仿宋_GB2312"/>
        <family val="3"/>
        <charset val="134"/>
      </rPr>
      <t>三等奖</t>
    </r>
  </si>
  <si>
    <r>
      <rPr>
        <sz val="11"/>
        <rFont val="仿宋_GB2312"/>
        <family val="3"/>
        <charset val="134"/>
      </rPr>
      <t>太仓新闻</t>
    </r>
  </si>
  <si>
    <r>
      <rPr>
        <sz val="11"/>
        <rFont val="仿宋_GB2312"/>
        <family val="3"/>
        <charset val="134"/>
      </rPr>
      <t>吴江新闻</t>
    </r>
  </si>
  <si>
    <r>
      <rPr>
        <sz val="11"/>
        <rFont val="仿宋_GB2312"/>
        <family val="3"/>
        <charset val="134"/>
      </rPr>
      <t>新闻</t>
    </r>
  </si>
  <si>
    <r>
      <rPr>
        <sz val="11"/>
        <rFont val="仿宋_GB2312"/>
        <family val="3"/>
        <charset val="134"/>
      </rPr>
      <t>金坛新闻</t>
    </r>
  </si>
  <si>
    <r>
      <rPr>
        <sz val="11"/>
        <rFont val="仿宋_GB2312"/>
        <family val="3"/>
        <charset val="134"/>
      </rPr>
      <t>如东新闻</t>
    </r>
  </si>
  <si>
    <r>
      <rPr>
        <sz val="11"/>
        <rFont val="仿宋_GB2312"/>
        <family val="3"/>
        <charset val="134"/>
      </rPr>
      <t>盐城新闻</t>
    </r>
  </si>
  <si>
    <r>
      <rPr>
        <sz val="11"/>
        <color theme="1"/>
        <rFont val="仿宋_GB2312"/>
        <family val="3"/>
        <charset val="134"/>
      </rPr>
      <t>泗阳新闻</t>
    </r>
  </si>
  <si>
    <r>
      <rPr>
        <sz val="11"/>
        <color theme="1"/>
        <rFont val="仿宋_GB2312"/>
        <family val="3"/>
        <charset val="134"/>
      </rPr>
      <t>我们的乐队</t>
    </r>
  </si>
  <si>
    <r>
      <rPr>
        <sz val="11"/>
        <color theme="1"/>
        <rFont val="仿宋_GB2312"/>
        <family val="3"/>
        <charset val="134"/>
      </rPr>
      <t>我们恋爱吧</t>
    </r>
    <phoneticPr fontId="2" type="noConversion"/>
  </si>
  <si>
    <r>
      <rPr>
        <sz val="11"/>
        <rFont val="仿宋_GB2312"/>
        <family val="3"/>
        <charset val="134"/>
      </rPr>
      <t>东渡</t>
    </r>
  </si>
  <si>
    <r>
      <rPr>
        <sz val="11"/>
        <rFont val="仿宋_GB2312"/>
        <family val="3"/>
        <charset val="134"/>
      </rPr>
      <t>片头</t>
    </r>
  </si>
  <si>
    <r>
      <rPr>
        <sz val="11"/>
        <rFont val="仿宋_GB2312"/>
        <family val="3"/>
        <charset val="134"/>
      </rPr>
      <t>泰州广播电视台</t>
    </r>
  </si>
  <si>
    <r>
      <rPr>
        <sz val="11"/>
        <rFont val="仿宋_GB2312"/>
        <family val="3"/>
        <charset val="134"/>
      </rPr>
      <t>第十一届</t>
    </r>
    <r>
      <rPr>
        <sz val="11"/>
        <rFont val="Times New Roman"/>
        <family val="1"/>
      </rPr>
      <t>“</t>
    </r>
    <r>
      <rPr>
        <sz val="11"/>
        <rFont val="仿宋_GB2312"/>
        <family val="3"/>
        <charset val="134"/>
      </rPr>
      <t>徐福故里</t>
    </r>
    <r>
      <rPr>
        <sz val="11"/>
        <rFont val="Times New Roman"/>
        <family val="1"/>
      </rPr>
      <t>”</t>
    </r>
    <r>
      <rPr>
        <sz val="11"/>
        <rFont val="仿宋_GB2312"/>
        <family val="3"/>
        <charset val="134"/>
      </rPr>
      <t>海洋文化节</t>
    </r>
  </si>
  <si>
    <r>
      <rPr>
        <sz val="11"/>
        <rFont val="仿宋_GB2312"/>
        <family val="3"/>
        <charset val="134"/>
      </rPr>
      <t>飞阅新常州</t>
    </r>
  </si>
  <si>
    <r>
      <t>2020</t>
    </r>
    <r>
      <rPr>
        <sz val="11"/>
        <rFont val="仿宋_GB2312"/>
        <family val="3"/>
        <charset val="134"/>
      </rPr>
      <t>镇江少儿春晚</t>
    </r>
  </si>
  <si>
    <r>
      <rPr>
        <sz val="11"/>
        <rFont val="仿宋_GB2312"/>
        <family val="3"/>
        <charset val="134"/>
      </rPr>
      <t>舞爸舞妈</t>
    </r>
  </si>
  <si>
    <r>
      <rPr>
        <sz val="11"/>
        <rFont val="仿宋_GB2312"/>
        <family val="3"/>
        <charset val="134"/>
      </rPr>
      <t>花俏江南</t>
    </r>
    <r>
      <rPr>
        <sz val="11"/>
        <rFont val="Times New Roman"/>
        <family val="1"/>
      </rPr>
      <t xml:space="preserve"> </t>
    </r>
    <r>
      <rPr>
        <sz val="11"/>
        <rFont val="仿宋_GB2312"/>
        <family val="3"/>
        <charset val="134"/>
      </rPr>
      <t>春来常熟</t>
    </r>
  </si>
  <si>
    <r>
      <rPr>
        <sz val="11"/>
        <rFont val="仿宋_GB2312"/>
        <family val="3"/>
        <charset val="134"/>
      </rPr>
      <t>融宝卡通形象发布宣传片</t>
    </r>
  </si>
  <si>
    <r>
      <rPr>
        <sz val="11"/>
        <rFont val="仿宋_GB2312"/>
        <family val="3"/>
        <charset val="134"/>
      </rPr>
      <t>奔腾吧</t>
    </r>
    <r>
      <rPr>
        <sz val="11"/>
        <rFont val="Times New Roman"/>
        <family val="1"/>
      </rPr>
      <t xml:space="preserve"> </t>
    </r>
    <r>
      <rPr>
        <sz val="11"/>
        <rFont val="仿宋_GB2312"/>
        <family val="3"/>
        <charset val="134"/>
      </rPr>
      <t>大运河</t>
    </r>
  </si>
  <si>
    <r>
      <rPr>
        <sz val="11"/>
        <rFont val="仿宋_GB2312"/>
        <family val="3"/>
        <charset val="134"/>
      </rPr>
      <t>致敬奋斗中的你</t>
    </r>
  </si>
  <si>
    <r>
      <rPr>
        <sz val="11"/>
        <rFont val="仿宋_GB2312"/>
        <family val="3"/>
        <charset val="134"/>
      </rPr>
      <t>星湖置业</t>
    </r>
  </si>
  <si>
    <r>
      <t>2020</t>
    </r>
    <r>
      <rPr>
        <sz val="11"/>
        <rFont val="仿宋_GB2312"/>
        <family val="3"/>
        <charset val="134"/>
      </rPr>
      <t>启东春晚片头</t>
    </r>
  </si>
  <si>
    <r>
      <rPr>
        <sz val="11"/>
        <rFont val="仿宋_GB2312"/>
        <family val="3"/>
        <charset val="134"/>
      </rPr>
      <t>瑞鼠呈祥</t>
    </r>
    <r>
      <rPr>
        <sz val="11"/>
        <rFont val="Times New Roman"/>
        <family val="1"/>
      </rPr>
      <t>—2020</t>
    </r>
    <r>
      <rPr>
        <sz val="11"/>
        <rFont val="仿宋_GB2312"/>
        <family val="3"/>
        <charset val="134"/>
      </rPr>
      <t>淮安市迎春大拜年文艺晚会</t>
    </r>
  </si>
  <si>
    <r>
      <rPr>
        <sz val="11"/>
        <color theme="1"/>
        <rFont val="仿宋_GB2312"/>
        <family val="3"/>
        <charset val="134"/>
      </rPr>
      <t>我们正年轻</t>
    </r>
  </si>
  <si>
    <r>
      <rPr>
        <sz val="11"/>
        <color theme="1"/>
        <rFont val="仿宋_GB2312"/>
        <family val="3"/>
        <charset val="134"/>
      </rPr>
      <t>生命的力量</t>
    </r>
  </si>
  <si>
    <r>
      <rPr>
        <sz val="11"/>
        <rFont val="仿宋_GB2312"/>
        <family val="3"/>
        <charset val="134"/>
      </rPr>
      <t>大儒言子</t>
    </r>
  </si>
  <si>
    <r>
      <rPr>
        <sz val="11"/>
        <rFont val="仿宋_GB2312"/>
        <family val="3"/>
        <charset val="134"/>
      </rPr>
      <t>文化昆山</t>
    </r>
    <r>
      <rPr>
        <sz val="11"/>
        <rFont val="Times New Roman"/>
        <family val="1"/>
      </rPr>
      <t>-</t>
    </r>
    <r>
      <rPr>
        <sz val="11"/>
        <rFont val="仿宋_GB2312"/>
        <family val="3"/>
        <charset val="134"/>
      </rPr>
      <t>上塘街的春天</t>
    </r>
  </si>
  <si>
    <r>
      <rPr>
        <sz val="11"/>
        <rFont val="仿宋_GB2312"/>
        <family val="3"/>
        <charset val="134"/>
      </rPr>
      <t>专题</t>
    </r>
  </si>
  <si>
    <r>
      <rPr>
        <sz val="11"/>
        <rFont val="仿宋_GB2312"/>
        <family val="3"/>
        <charset val="134"/>
      </rPr>
      <t>烙印</t>
    </r>
  </si>
  <si>
    <r>
      <rPr>
        <sz val="11"/>
        <rFont val="仿宋_GB2312"/>
        <family val="3"/>
        <charset val="134"/>
      </rPr>
      <t>运河秀剪纸情</t>
    </r>
  </si>
  <si>
    <r>
      <rPr>
        <sz val="11"/>
        <rFont val="仿宋_GB2312"/>
        <family val="3"/>
        <charset val="134"/>
      </rPr>
      <t>书法是我相依为命的手杖</t>
    </r>
  </si>
  <si>
    <r>
      <rPr>
        <sz val="11"/>
        <rFont val="仿宋_GB2312"/>
        <family val="3"/>
        <charset val="134"/>
      </rPr>
      <t>药港崛起</t>
    </r>
  </si>
  <si>
    <r>
      <rPr>
        <sz val="11"/>
        <rFont val="仿宋_GB2312"/>
        <family val="3"/>
        <charset val="134"/>
      </rPr>
      <t>乱针绣</t>
    </r>
  </si>
  <si>
    <r>
      <rPr>
        <sz val="11"/>
        <rFont val="仿宋_GB2312"/>
        <family val="3"/>
        <charset val="134"/>
      </rPr>
      <t>你的身影从未走远</t>
    </r>
    <r>
      <rPr>
        <sz val="11"/>
        <rFont val="Times New Roman"/>
        <family val="1"/>
      </rPr>
      <t>——</t>
    </r>
    <r>
      <rPr>
        <sz val="11"/>
        <rFont val="仿宋_GB2312"/>
        <family val="3"/>
        <charset val="134"/>
      </rPr>
      <t>盐都红色群英谱</t>
    </r>
  </si>
  <si>
    <r>
      <rPr>
        <sz val="11"/>
        <rFont val="仿宋_GB2312"/>
        <family val="3"/>
        <charset val="134"/>
      </rPr>
      <t>绽放西棘荡</t>
    </r>
  </si>
  <si>
    <r>
      <rPr>
        <sz val="11"/>
        <rFont val="仿宋_GB2312"/>
        <family val="3"/>
        <charset val="134"/>
      </rPr>
      <t>滨江明珠</t>
    </r>
    <r>
      <rPr>
        <sz val="11"/>
        <rFont val="Times New Roman"/>
        <family val="1"/>
      </rPr>
      <t xml:space="preserve">  </t>
    </r>
    <r>
      <rPr>
        <sz val="11"/>
        <rFont val="仿宋_GB2312"/>
        <family val="3"/>
        <charset val="134"/>
      </rPr>
      <t>绿水青山</t>
    </r>
  </si>
  <si>
    <r>
      <rPr>
        <sz val="11"/>
        <rFont val="仿宋_GB2312"/>
        <family val="3"/>
        <charset val="134"/>
      </rPr>
      <t>功成有我</t>
    </r>
  </si>
  <si>
    <r>
      <rPr>
        <sz val="11"/>
        <rFont val="仿宋_GB2312"/>
        <family val="3"/>
        <charset val="134"/>
      </rPr>
      <t>中国武进</t>
    </r>
  </si>
  <si>
    <r>
      <rPr>
        <sz val="11"/>
        <rFont val="仿宋_GB2312"/>
        <family val="3"/>
        <charset val="134"/>
      </rPr>
      <t>宜兴广播电视台</t>
    </r>
  </si>
  <si>
    <r>
      <rPr>
        <sz val="11"/>
        <color theme="1"/>
        <rFont val="仿宋_GB2312"/>
        <family val="3"/>
        <charset val="134"/>
      </rPr>
      <t>刘向远：一颗诚心护公正</t>
    </r>
  </si>
  <si>
    <r>
      <rPr>
        <sz val="11"/>
        <rFont val="仿宋_GB2312"/>
        <family val="3"/>
        <charset val="134"/>
      </rPr>
      <t>四季花海</t>
    </r>
  </si>
  <si>
    <r>
      <rPr>
        <sz val="11"/>
        <rFont val="仿宋_GB2312"/>
        <family val="3"/>
        <charset val="134"/>
      </rPr>
      <t>淮水追梦（第四集）</t>
    </r>
  </si>
  <si>
    <r>
      <rPr>
        <sz val="11"/>
        <color theme="1"/>
        <rFont val="仿宋_GB2312"/>
        <family val="3"/>
        <charset val="134"/>
      </rPr>
      <t>用奋斗点亮幸福江苏卫视</t>
    </r>
    <r>
      <rPr>
        <sz val="11"/>
        <color theme="1"/>
        <rFont val="Times New Roman"/>
        <family val="1"/>
      </rPr>
      <t>2020</t>
    </r>
    <r>
      <rPr>
        <sz val="11"/>
        <color theme="1"/>
        <rFont val="仿宋_GB2312"/>
        <family val="3"/>
        <charset val="134"/>
      </rPr>
      <t>跨年演唱会</t>
    </r>
  </si>
  <si>
    <r>
      <rPr>
        <sz val="11"/>
        <color theme="1"/>
        <rFont val="仿宋_GB2312"/>
        <family val="3"/>
        <charset val="134"/>
      </rPr>
      <t>江苏卫视聚划算</t>
    </r>
    <r>
      <rPr>
        <sz val="11"/>
        <color theme="1"/>
        <rFont val="Times New Roman"/>
        <family val="1"/>
      </rPr>
      <t>99</t>
    </r>
    <r>
      <rPr>
        <sz val="11"/>
        <color theme="1"/>
        <rFont val="仿宋_GB2312"/>
        <family val="3"/>
        <charset val="134"/>
      </rPr>
      <t>划算盛典</t>
    </r>
  </si>
  <si>
    <r>
      <rPr>
        <sz val="11"/>
        <rFont val="仿宋_GB2312"/>
        <family val="3"/>
        <charset val="134"/>
      </rPr>
      <t>江南文化艺术节开幕式</t>
    </r>
  </si>
  <si>
    <r>
      <t>2019</t>
    </r>
    <r>
      <rPr>
        <sz val="11"/>
        <rFont val="仿宋_GB2312"/>
        <family val="3"/>
        <charset val="134"/>
      </rPr>
      <t>运河文化嘉年华开幕式</t>
    </r>
  </si>
  <si>
    <r>
      <t>2019</t>
    </r>
    <r>
      <rPr>
        <sz val="11"/>
        <rFont val="仿宋_GB2312"/>
        <family val="3"/>
        <charset val="134"/>
      </rPr>
      <t>中国灌云豆丹美食文化节开幕式</t>
    </r>
  </si>
  <si>
    <r>
      <rPr>
        <sz val="11"/>
        <rFont val="仿宋_GB2312"/>
        <family val="3"/>
        <charset val="134"/>
      </rPr>
      <t>永远的召唤</t>
    </r>
    <r>
      <rPr>
        <sz val="11"/>
        <rFont val="Times New Roman"/>
        <family val="1"/>
      </rPr>
      <t>—</t>
    </r>
    <r>
      <rPr>
        <sz val="11"/>
        <rFont val="仿宋_GB2312"/>
        <family val="3"/>
        <charset val="134"/>
      </rPr>
      <t>致敬最美</t>
    </r>
    <r>
      <rPr>
        <sz val="11"/>
        <rFont val="Times New Roman"/>
        <family val="1"/>
      </rPr>
      <t>“</t>
    </r>
    <r>
      <rPr>
        <sz val="11"/>
        <rFont val="仿宋_GB2312"/>
        <family val="3"/>
        <charset val="134"/>
      </rPr>
      <t>逆行者</t>
    </r>
    <r>
      <rPr>
        <sz val="11"/>
        <rFont val="Times New Roman"/>
        <family val="1"/>
      </rPr>
      <t>”</t>
    </r>
  </si>
  <si>
    <r>
      <rPr>
        <sz val="11"/>
        <rFont val="仿宋_GB2312"/>
        <family val="3"/>
        <charset val="134"/>
      </rPr>
      <t>放歌新时代</t>
    </r>
  </si>
  <si>
    <r>
      <rPr>
        <sz val="11"/>
        <rFont val="仿宋_GB2312"/>
        <family val="3"/>
        <charset val="134"/>
      </rPr>
      <t>诚信汇聚力量颁奖典礼</t>
    </r>
  </si>
  <si>
    <r>
      <rPr>
        <sz val="11"/>
        <rFont val="仿宋_GB2312"/>
        <family val="3"/>
        <charset val="134"/>
      </rPr>
      <t>综艺</t>
    </r>
  </si>
  <si>
    <r>
      <rPr>
        <sz val="11"/>
        <rFont val="仿宋_GB2312"/>
        <family val="3"/>
        <charset val="134"/>
      </rPr>
      <t>第</t>
    </r>
    <r>
      <rPr>
        <sz val="11"/>
        <rFont val="Times New Roman"/>
        <family val="1"/>
      </rPr>
      <t>23</t>
    </r>
    <r>
      <rPr>
        <sz val="11"/>
        <rFont val="仿宋_GB2312"/>
        <family val="3"/>
        <charset val="134"/>
      </rPr>
      <t>届中国少儿戏曲小梅花荟萃集体节目汇报演出</t>
    </r>
  </si>
  <si>
    <r>
      <rPr>
        <sz val="11"/>
        <rFont val="仿宋_GB2312"/>
        <family val="3"/>
        <charset val="134"/>
      </rPr>
      <t>昆山市庆祝中华人民共和国成立</t>
    </r>
    <r>
      <rPr>
        <sz val="11"/>
        <rFont val="Times New Roman"/>
        <family val="1"/>
      </rPr>
      <t>70</t>
    </r>
    <r>
      <rPr>
        <sz val="11"/>
        <rFont val="仿宋_GB2312"/>
        <family val="3"/>
        <charset val="134"/>
      </rPr>
      <t>周年大型歌咏会</t>
    </r>
  </si>
  <si>
    <r>
      <t>“</t>
    </r>
    <r>
      <rPr>
        <sz val="11"/>
        <rFont val="仿宋_GB2312"/>
        <family val="3"/>
        <charset val="134"/>
      </rPr>
      <t>追梦在赣榆</t>
    </r>
    <r>
      <rPr>
        <sz val="11"/>
        <rFont val="Times New Roman"/>
        <family val="1"/>
      </rPr>
      <t>”</t>
    </r>
    <r>
      <rPr>
        <sz val="11"/>
        <rFont val="仿宋_GB2312"/>
        <family val="3"/>
        <charset val="134"/>
      </rPr>
      <t>大型文艺演出</t>
    </r>
  </si>
  <si>
    <r>
      <rPr>
        <sz val="11"/>
        <rFont val="仿宋_GB2312"/>
        <family val="3"/>
        <charset val="134"/>
      </rPr>
      <t>最美幸福金婚夫妇评选活动</t>
    </r>
  </si>
  <si>
    <r>
      <rPr>
        <sz val="11"/>
        <rFont val="仿宋_GB2312"/>
        <family val="3"/>
        <charset val="134"/>
      </rPr>
      <t>仪征百姓春晚</t>
    </r>
  </si>
  <si>
    <r>
      <t>2020</t>
    </r>
    <r>
      <rPr>
        <b/>
        <sz val="18"/>
        <color theme="1"/>
        <rFont val="宋体"/>
        <family val="3"/>
        <charset val="134"/>
      </rPr>
      <t>年度江苏省广播电视节目录制技术质量奖（</t>
    </r>
    <r>
      <rPr>
        <b/>
        <sz val="18"/>
        <color rgb="FFFF0000"/>
        <rFont val="宋体"/>
        <family val="3"/>
        <charset val="134"/>
      </rPr>
      <t>电视</t>
    </r>
    <r>
      <rPr>
        <b/>
        <sz val="18"/>
        <color theme="1"/>
        <rFont val="宋体"/>
        <family val="3"/>
        <charset val="134"/>
      </rPr>
      <t>）拟获奖结果</t>
    </r>
    <phoneticPr fontId="2" type="noConversion"/>
  </si>
  <si>
    <t>葛加刚、曹  轶、刘晓晨、徐玲玲</t>
    <phoneticPr fontId="2" type="noConversion"/>
  </si>
  <si>
    <t>徐忠强、缪春慧、张洁玮、张  翼</t>
    <phoneticPr fontId="2" type="noConversion"/>
  </si>
  <si>
    <t>丁  峰、李  纯、于  萌、罗  斌</t>
    <phoneticPr fontId="2" type="noConversion"/>
  </si>
  <si>
    <t>任  远、陈建南、马凯臻、吴明香</t>
    <phoneticPr fontId="19" type="noConversion"/>
  </si>
  <si>
    <r>
      <rPr>
        <sz val="11"/>
        <rFont val="仿宋_GB2312"/>
        <family val="3"/>
        <charset val="134"/>
      </rPr>
      <t>李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野、徐玉娟、张恒维、武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亮</t>
    </r>
    <phoneticPr fontId="2" type="noConversion"/>
  </si>
  <si>
    <t>詹  翌、徐  洁、芮陶泽、殷佳勤</t>
    <phoneticPr fontId="2" type="noConversion"/>
  </si>
  <si>
    <t>黄宝花、倪  红、徐莉莉、朱玲玉</t>
    <phoneticPr fontId="2" type="noConversion"/>
  </si>
  <si>
    <t>刘  航、高  杰、朱  磊、凌国桢</t>
    <phoneticPr fontId="2" type="noConversion"/>
  </si>
  <si>
    <r>
      <rPr>
        <sz val="11"/>
        <rFont val="仿宋_GB2312"/>
        <family val="3"/>
        <charset val="134"/>
      </rPr>
      <t>魏育林、唐</t>
    </r>
    <r>
      <rPr>
        <sz val="11"/>
        <rFont val="Times New Roman"/>
        <family val="1"/>
      </rPr>
      <t xml:space="preserve">   </t>
    </r>
    <r>
      <rPr>
        <sz val="11"/>
        <rFont val="仿宋_GB2312"/>
        <family val="3"/>
        <charset val="134"/>
      </rPr>
      <t>毅、谭文娟、</t>
    </r>
    <r>
      <rPr>
        <sz val="11"/>
        <rFont val="Times New Roman"/>
        <family val="1"/>
      </rPr>
      <t xml:space="preserve">  </t>
    </r>
    <r>
      <rPr>
        <sz val="11"/>
        <rFont val="仿宋_GB2312"/>
        <family val="3"/>
        <charset val="134"/>
      </rPr>
      <t>张</t>
    </r>
    <r>
      <rPr>
        <sz val="11"/>
        <rFont val="Times New Roman"/>
        <family val="1"/>
      </rPr>
      <t xml:space="preserve">   </t>
    </r>
    <r>
      <rPr>
        <sz val="11"/>
        <rFont val="仿宋_GB2312"/>
        <family val="3"/>
        <charset val="134"/>
      </rPr>
      <t>磊</t>
    </r>
    <phoneticPr fontId="2" type="noConversion"/>
  </si>
  <si>
    <t>毛轶洲、王  辰、刘政罡、薛绍杰</t>
    <phoneticPr fontId="2" type="noConversion"/>
  </si>
  <si>
    <t>冯锡炜、王  栋、羊小峰、丁小峰</t>
    <phoneticPr fontId="19" type="noConversion"/>
  </si>
  <si>
    <t>李  纯、纪  扬、宋佐阳、罗  斌</t>
    <phoneticPr fontId="2" type="noConversion"/>
  </si>
  <si>
    <t>曹俊颀、顾志军、董  景、周继红</t>
    <phoneticPr fontId="2" type="noConversion"/>
  </si>
  <si>
    <t>张  磊、杜英杰、黄晓晨、赵  江</t>
    <phoneticPr fontId="2" type="noConversion"/>
  </si>
  <si>
    <t>沃叶红、金  鑫、董淑乔、周  涛</t>
    <phoneticPr fontId="2" type="noConversion"/>
  </si>
  <si>
    <t>苗  森、杨  林、顾鹏程、林  倩</t>
    <phoneticPr fontId="2" type="noConversion"/>
  </si>
  <si>
    <r>
      <rPr>
        <sz val="11"/>
        <rFont val="仿宋_GB2312"/>
        <family val="3"/>
        <charset val="134"/>
      </rPr>
      <t>李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佳、叶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良、王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伟、张爱斌</t>
    </r>
    <r>
      <rPr>
        <sz val="11"/>
        <rFont val="Times New Roman"/>
        <family val="1"/>
      </rPr>
      <t xml:space="preserve">  </t>
    </r>
    <phoneticPr fontId="2" type="noConversion"/>
  </si>
  <si>
    <t>管  军、叶卫东、马旭波、周  旗</t>
    <phoneticPr fontId="2" type="noConversion"/>
  </si>
  <si>
    <r>
      <rPr>
        <sz val="11"/>
        <rFont val="仿宋_GB2312"/>
        <family val="3"/>
        <charset val="134"/>
      </rPr>
      <t>孙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橙、卫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宁、孟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明、王天宇</t>
    </r>
    <phoneticPr fontId="2" type="noConversion"/>
  </si>
  <si>
    <t>肖  赵、颜  全、刘春阳</t>
    <phoneticPr fontId="2" type="noConversion"/>
  </si>
  <si>
    <t>高蓉蓉、施  政、李文卓</t>
    <phoneticPr fontId="2" type="noConversion"/>
  </si>
  <si>
    <t>赵江寅飞、窦  勇、李昊天</t>
    <phoneticPr fontId="2" type="noConversion"/>
  </si>
  <si>
    <t>姚春伟、李亭香、陈  斌</t>
    <phoneticPr fontId="2" type="noConversion"/>
  </si>
  <si>
    <t>胥明伟、刘  利、王文熙</t>
    <phoneticPr fontId="2" type="noConversion"/>
  </si>
  <si>
    <r>
      <rPr>
        <sz val="11"/>
        <rFont val="仿宋_GB2312"/>
        <family val="3"/>
        <charset val="134"/>
      </rPr>
      <t>唐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毅、陈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斌、魏育林</t>
    </r>
    <r>
      <rPr>
        <sz val="11"/>
        <rFont val="Times New Roman"/>
        <family val="1"/>
      </rPr>
      <t xml:space="preserve">    </t>
    </r>
    <phoneticPr fontId="2" type="noConversion"/>
  </si>
  <si>
    <t>刘  峻、王  栋、吴鸿庆</t>
    <phoneticPr fontId="2" type="noConversion"/>
  </si>
  <si>
    <t>徐  凯、张  淑、翟业达、陈正威</t>
    <phoneticPr fontId="19" type="noConversion"/>
  </si>
  <si>
    <r>
      <rPr>
        <sz val="11"/>
        <rFont val="仿宋_GB2312"/>
        <family val="3"/>
        <charset val="134"/>
      </rPr>
      <t>刘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鹏、王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路、姚焕辰</t>
    </r>
    <phoneticPr fontId="2" type="noConversion"/>
  </si>
  <si>
    <t>朱蔚蕙、张  挺、魏  巍</t>
    <phoneticPr fontId="2" type="noConversion"/>
  </si>
  <si>
    <r>
      <rPr>
        <sz val="11"/>
        <rFont val="仿宋_GB2312"/>
        <family val="3"/>
        <charset val="134"/>
      </rPr>
      <t>潘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杰、顾子健、王禹琛</t>
    </r>
    <r>
      <rPr>
        <sz val="11"/>
        <rFont val="Times New Roman"/>
        <family val="1"/>
      </rPr>
      <t xml:space="preserve"> </t>
    </r>
    <phoneticPr fontId="2" type="noConversion"/>
  </si>
  <si>
    <r>
      <rPr>
        <sz val="11"/>
        <rFont val="仿宋_GB2312"/>
        <family val="3"/>
        <charset val="134"/>
      </rPr>
      <t>王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婧、朱舒雅、刘冰阳</t>
    </r>
    <phoneticPr fontId="2" type="noConversion"/>
  </si>
  <si>
    <t>徐小英、吴  菁</t>
    <phoneticPr fontId="2" type="noConversion"/>
  </si>
  <si>
    <t>卢  文、沃叶红、薛  洁</t>
    <phoneticPr fontId="2" type="noConversion"/>
  </si>
  <si>
    <t>任  晨、耿  震、吴  成、马安文</t>
    <phoneticPr fontId="2" type="noConversion"/>
  </si>
  <si>
    <t>沈  晨、吴海峰、刘海岷</t>
    <phoneticPr fontId="2" type="noConversion"/>
  </si>
  <si>
    <t>冯  欢、陶  贝、曹  宝</t>
    <phoneticPr fontId="2" type="noConversion"/>
  </si>
  <si>
    <t>黄  磊、王亚杰、沈  峥</t>
    <phoneticPr fontId="2" type="noConversion"/>
  </si>
  <si>
    <t>王  波、周凌峰、张  勇</t>
    <phoneticPr fontId="2" type="noConversion"/>
  </si>
  <si>
    <t>甘成明、薛  峰、高  原</t>
    <phoneticPr fontId="2" type="noConversion"/>
  </si>
  <si>
    <t>杜  炜、顾  惟、夏冰岩、许潇天</t>
    <phoneticPr fontId="2" type="noConversion"/>
  </si>
  <si>
    <t>施  冬、孙  波、邹维良、陈  刚</t>
    <phoneticPr fontId="2" type="noConversion"/>
  </si>
  <si>
    <t>曹  旻、张煊娅、范  敏、宋耀武</t>
    <phoneticPr fontId="2" type="noConversion"/>
  </si>
  <si>
    <r>
      <rPr>
        <sz val="11"/>
        <rFont val="仿宋_GB2312"/>
        <family val="3"/>
        <charset val="134"/>
      </rPr>
      <t>徐玉娟</t>
    </r>
    <r>
      <rPr>
        <sz val="11"/>
        <rFont val="Times New Roman"/>
        <family val="1"/>
      </rPr>
      <t xml:space="preserve"> </t>
    </r>
    <r>
      <rPr>
        <sz val="11"/>
        <rFont val="仿宋_GB2312"/>
        <family val="3"/>
        <charset val="134"/>
      </rPr>
      <t>、邱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晶</t>
    </r>
    <r>
      <rPr>
        <sz val="11"/>
        <rFont val="Times New Roman"/>
        <family val="1"/>
      </rPr>
      <t xml:space="preserve"> </t>
    </r>
    <r>
      <rPr>
        <sz val="11"/>
        <rFont val="仿宋_GB2312"/>
        <family val="3"/>
        <charset val="134"/>
      </rPr>
      <t>、武</t>
    </r>
    <r>
      <rPr>
        <sz val="11"/>
        <rFont val="Times New Roman"/>
        <family val="1"/>
      </rPr>
      <t xml:space="preserve">   </t>
    </r>
    <r>
      <rPr>
        <sz val="11"/>
        <rFont val="仿宋_GB2312"/>
        <family val="3"/>
        <charset val="134"/>
      </rPr>
      <t>亮</t>
    </r>
    <r>
      <rPr>
        <sz val="11"/>
        <rFont val="Times New Roman"/>
        <family val="1"/>
      </rPr>
      <t xml:space="preserve"> </t>
    </r>
    <r>
      <rPr>
        <sz val="11"/>
        <rFont val="仿宋_GB2312"/>
        <family val="3"/>
        <charset val="134"/>
      </rPr>
      <t>、李</t>
    </r>
    <r>
      <rPr>
        <sz val="11"/>
        <rFont val="Times New Roman"/>
        <family val="1"/>
      </rPr>
      <t xml:space="preserve">  </t>
    </r>
    <r>
      <rPr>
        <sz val="11"/>
        <rFont val="仿宋_GB2312"/>
        <family val="3"/>
        <charset val="134"/>
      </rPr>
      <t>野</t>
    </r>
    <phoneticPr fontId="2" type="noConversion"/>
  </si>
  <si>
    <t>陶  贝、朱利军、钱  妤</t>
    <phoneticPr fontId="2" type="noConversion"/>
  </si>
  <si>
    <t>赵  杰、杨道文、顾文涛</t>
    <phoneticPr fontId="2" type="noConversion"/>
  </si>
  <si>
    <t>周云华、王  华、陈  健、钱明光</t>
    <phoneticPr fontId="2" type="noConversion"/>
  </si>
  <si>
    <t>王家洲、龚  璐、施维思、吴诗瑶</t>
    <phoneticPr fontId="2" type="noConversion"/>
  </si>
  <si>
    <t>韩志明、范袁飞、徐  伟、罗  斌</t>
    <phoneticPr fontId="2" type="noConversion"/>
  </si>
  <si>
    <t>施志宏、李坤林、冯  云、周  越</t>
    <phoneticPr fontId="19" type="noConversion"/>
  </si>
  <si>
    <t>周晓伟、董淑乔、王  凡、汤慧蓉</t>
    <phoneticPr fontId="2" type="noConversion"/>
  </si>
  <si>
    <r>
      <rPr>
        <sz val="11"/>
        <rFont val="仿宋_GB2312"/>
        <family val="3"/>
        <charset val="134"/>
      </rPr>
      <t>魏育林、唐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毅、谭文娟、朱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帅</t>
    </r>
    <phoneticPr fontId="2" type="noConversion"/>
  </si>
  <si>
    <t>任  晨、范袁飞、宋  琪、罗  斌</t>
    <phoneticPr fontId="2" type="noConversion"/>
  </si>
  <si>
    <t>施玉景、徐德来、缪  坤、周  科</t>
    <phoneticPr fontId="2" type="noConversion"/>
  </si>
  <si>
    <r>
      <rPr>
        <sz val="11"/>
        <rFont val="仿宋_GB2312"/>
        <family val="3"/>
        <charset val="134"/>
      </rPr>
      <t>李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佳、周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克、</t>
    </r>
    <r>
      <rPr>
        <sz val="11"/>
        <rFont val="Times New Roman"/>
        <family val="1"/>
      </rPr>
      <t xml:space="preserve"> </t>
    </r>
    <r>
      <rPr>
        <sz val="11"/>
        <rFont val="仿宋_GB2312"/>
        <family val="3"/>
        <charset val="134"/>
      </rPr>
      <t>叶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良、戴文娟</t>
    </r>
    <r>
      <rPr>
        <sz val="11"/>
        <rFont val="Times New Roman"/>
        <family val="1"/>
      </rPr>
      <t xml:space="preserve">    </t>
    </r>
    <phoneticPr fontId="2" type="noConversion"/>
  </si>
  <si>
    <t>双羽洁、罗  琪、胡晶晶、张  仪</t>
    <phoneticPr fontId="2" type="noConversion"/>
  </si>
  <si>
    <t>杨  坤、冯锡炜、刘  峻、王鸿远</t>
    <phoneticPr fontId="2" type="noConversion"/>
  </si>
  <si>
    <r>
      <rPr>
        <sz val="11"/>
        <rFont val="仿宋_GB2312"/>
        <family val="3"/>
        <charset val="134"/>
      </rPr>
      <t>顾爱国、张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煜、尤幸来</t>
    </r>
    <phoneticPr fontId="2" type="noConversion"/>
  </si>
  <si>
    <r>
      <rPr>
        <sz val="11"/>
        <rFont val="仿宋_GB2312"/>
        <family val="3"/>
        <charset val="134"/>
      </rPr>
      <t>朱华良、邹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林、黄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磊、谈晓聪</t>
    </r>
    <r>
      <rPr>
        <sz val="11"/>
        <rFont val="Times New Roman"/>
        <family val="1"/>
      </rPr>
      <t xml:space="preserve"> </t>
    </r>
    <phoneticPr fontId="2" type="noConversion"/>
  </si>
  <si>
    <r>
      <rPr>
        <sz val="11"/>
        <rFont val="仿宋_GB2312"/>
        <family val="3"/>
        <charset val="134"/>
      </rPr>
      <t>宋迎雪、陈心宙、方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明、秦入超</t>
    </r>
    <phoneticPr fontId="19" type="noConversion"/>
  </si>
  <si>
    <t>薛  峰、丁  睿、徐  晨、吴江东</t>
    <phoneticPr fontId="2" type="noConversion"/>
  </si>
  <si>
    <t>倪宁宁、吴英露、沈家春、徐  徯、金文龙、杨  融、李  君、陈  伟</t>
    <phoneticPr fontId="2" type="noConversion"/>
  </si>
  <si>
    <t>方晓峰、易诗晴、嵇佳东、陶君文、孙  睿、余新波、仲  翔、周红飞</t>
    <phoneticPr fontId="2" type="noConversion"/>
  </si>
  <si>
    <t>汪建新、应  俊、徐喜洋、刘  勇、范  龙、董  波、任  群、王晓愚</t>
    <phoneticPr fontId="19" type="noConversion"/>
  </si>
  <si>
    <t>王玉涛、卢红领、白  浪、江晓峰、周  敏、过逸村、李宁斌、张鹏远</t>
    <phoneticPr fontId="2" type="noConversion"/>
  </si>
  <si>
    <t>张  蓉、徐胜伟、王  路、孟薇莎、尤  洋、王  维、张园园、李  猛</t>
    <phoneticPr fontId="2" type="noConversion"/>
  </si>
  <si>
    <t>耿  震、吴  勇、龚志帅、盛  军、徐  伟、宋  琪、高  俊、卢  杰</t>
    <phoneticPr fontId="2" type="noConversion"/>
  </si>
  <si>
    <t>周  健、陈  炜、陈  伟、毛明杰、董  蕾、穆东万、曹俊颀</t>
    <phoneticPr fontId="2" type="noConversion"/>
  </si>
  <si>
    <t>李亭香、姚春伟、乔  沙、程恒松、汪  强、刘  红</t>
    <phoneticPr fontId="2" type="noConversion"/>
  </si>
  <si>
    <t>王  婧、吕  杰、朱舒雅、张善玉、刘  东、何  磊、高宇澄、王怀逸</t>
    <phoneticPr fontId="19" type="noConversion"/>
  </si>
  <si>
    <t>杭清宁、孙洪恩、陈玉波、周海荣、仲  燕、徐星隆、王  琦、高  翔</t>
    <phoneticPr fontId="2" type="noConversion"/>
  </si>
  <si>
    <t>陈早春、杜鎏臻、王  伟、张迎庆、查骏元、金  频、吴  康、展  凯</t>
    <phoneticPr fontId="19" type="noConversion"/>
  </si>
  <si>
    <r>
      <rPr>
        <sz val="11"/>
        <rFont val="仿宋_GB2312"/>
        <family val="3"/>
        <charset val="134"/>
      </rPr>
      <t>杨思智、魏育林、唐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毅、谭文娟、朱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帅、张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磊、</t>
    </r>
    <r>
      <rPr>
        <sz val="11"/>
        <rFont val="Times New Roman"/>
        <family val="1"/>
      </rPr>
      <t xml:space="preserve"> </t>
    </r>
    <r>
      <rPr>
        <sz val="11"/>
        <rFont val="仿宋_GB2312"/>
        <family val="3"/>
        <charset val="134"/>
      </rPr>
      <t>刘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瑶、闫甲才</t>
    </r>
    <r>
      <rPr>
        <sz val="11"/>
        <rFont val="Times New Roman"/>
        <family val="1"/>
      </rPr>
      <t xml:space="preserve"> </t>
    </r>
    <phoneticPr fontId="2" type="noConversion"/>
  </si>
  <si>
    <t>李家驹、马千里、刘信哲、徐正霆、王  进、周云华、杨  涛、马泽宇</t>
    <phoneticPr fontId="2" type="noConversion"/>
  </si>
  <si>
    <t>宋亚平、李  华、杜东松、邵晓春、张  贤、张  平、周  涵</t>
    <phoneticPr fontId="2" type="noConversion"/>
  </si>
  <si>
    <t>孙洪恩、胡建华、陈宏伟、范  芊、周海荣、张苏斌、干家飞、毛  炜</t>
    <phoneticPr fontId="2" type="noConversion"/>
  </si>
  <si>
    <t>周  筠、高  杰、朱  磊、刘  航、凌国桢、赵  杰</t>
    <phoneticPr fontId="2" type="noConversion"/>
  </si>
  <si>
    <r>
      <rPr>
        <sz val="11"/>
        <rFont val="仿宋_GB2312"/>
        <family val="3"/>
        <charset val="134"/>
      </rPr>
      <t>高建军、叶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良、杨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勇、李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佳、张爱斌、李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青、</t>
    </r>
    <r>
      <rPr>
        <sz val="11"/>
        <rFont val="Times New Roman"/>
        <family val="1"/>
      </rPr>
      <t xml:space="preserve"> </t>
    </r>
    <r>
      <rPr>
        <sz val="11"/>
        <rFont val="仿宋_GB2312"/>
        <family val="3"/>
        <charset val="134"/>
      </rPr>
      <t>何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凯、张红军</t>
    </r>
    <phoneticPr fontId="2" type="noConversion"/>
  </si>
  <si>
    <t>周云曙、陈  岑、孙  彬、宋菁华、严海东、苏  浩、张  弛、张景行</t>
    <phoneticPr fontId="2" type="noConversion"/>
  </si>
  <si>
    <r>
      <rPr>
        <sz val="11"/>
        <rFont val="仿宋_GB2312"/>
        <family val="3"/>
        <charset val="134"/>
      </rPr>
      <t>罗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琪、双羽洁、胡晶晶、杨轩宇、张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仪、孙海燕、吴</t>
    </r>
    <r>
      <rPr>
        <sz val="11"/>
        <rFont val="Times New Roman"/>
        <family val="1"/>
      </rPr>
      <t xml:space="preserve">    </t>
    </r>
    <r>
      <rPr>
        <sz val="11"/>
        <rFont val="仿宋_GB2312"/>
        <family val="3"/>
        <charset val="134"/>
      </rPr>
      <t>昊、朱成伟</t>
    </r>
    <phoneticPr fontId="2" type="noConversion"/>
  </si>
  <si>
    <t>徐正霆、李家驹、马千里、刘信哲、王  进、周云华、杨  涛、马泽宇</t>
    <phoneticPr fontId="2" type="noConversion"/>
  </si>
  <si>
    <t>三等奖</t>
    <phoneticPr fontId="2" type="noConversion"/>
  </si>
  <si>
    <t>二等奖</t>
    <phoneticPr fontId="2" type="noConversion"/>
  </si>
  <si>
    <t>三等奖</t>
    <phoneticPr fontId="2" type="noConversion"/>
  </si>
  <si>
    <t>张传柏、王兴浩、朱以保、陈  晨</t>
    <phoneticPr fontId="2" type="noConversion"/>
  </si>
  <si>
    <r>
      <rPr>
        <sz val="11"/>
        <rFont val="仿宋_GB2312"/>
        <family val="3"/>
        <charset val="134"/>
      </rPr>
      <t>在祖国的怀抱里歌唱</t>
    </r>
  </si>
  <si>
    <t>王云峰、刘  影、吴丽娟、徐莉莉、张德胜、杨益民</t>
    <phoneticPr fontId="2" type="noConversion"/>
  </si>
  <si>
    <t>南京市浦口区广播电视台</t>
    <phoneticPr fontId="2" type="noConversion"/>
  </si>
  <si>
    <t>昆山市广播电视台</t>
    <phoneticPr fontId="2" type="noConversion"/>
  </si>
  <si>
    <t>无锡广播电视台</t>
    <phoneticPr fontId="2" type="noConversion"/>
  </si>
  <si>
    <t>太仓市广播电视台</t>
    <phoneticPr fontId="2" type="noConversion"/>
  </si>
  <si>
    <t>苏州市吴江区广播电视台</t>
    <phoneticPr fontId="2" type="noConversion"/>
  </si>
  <si>
    <t>泰兴市广播电视台</t>
    <phoneticPr fontId="2" type="noConversion"/>
  </si>
  <si>
    <t>泗阳县广播电视台</t>
    <phoneticPr fontId="2" type="noConversion"/>
  </si>
  <si>
    <t>南京广播电视台</t>
    <phoneticPr fontId="2" type="noConversion"/>
  </si>
  <si>
    <t>苏州市吴江区广播电视台</t>
    <phoneticPr fontId="2" type="noConversion"/>
  </si>
  <si>
    <t>南京广播电视台</t>
    <phoneticPr fontId="2" type="noConversion"/>
  </si>
  <si>
    <t>南京广播电视台</t>
    <phoneticPr fontId="2" type="noConversion"/>
  </si>
  <si>
    <t>无锡广播电视台</t>
    <phoneticPr fontId="2" type="noConversion"/>
  </si>
  <si>
    <t>昆山市广播电视台</t>
    <phoneticPr fontId="2" type="noConversion"/>
  </si>
  <si>
    <t>苏州市吴江区广播电视台</t>
    <phoneticPr fontId="2" type="noConversion"/>
  </si>
  <si>
    <t>泰兴市广播电视台</t>
    <phoneticPr fontId="2" type="noConversion"/>
  </si>
  <si>
    <t>仪征市广播电视台</t>
    <phoneticPr fontId="2" type="noConversion"/>
  </si>
  <si>
    <t>泗阳县广播电视台</t>
    <phoneticPr fontId="2" type="noConversion"/>
  </si>
  <si>
    <t>句容市广播电视台</t>
    <phoneticPr fontId="2" type="noConversion"/>
  </si>
  <si>
    <t>苏州市广播电视台</t>
    <phoneticPr fontId="2" type="noConversion"/>
  </si>
  <si>
    <t>扬州广播电视台</t>
    <phoneticPr fontId="2" type="noConversion"/>
  </si>
  <si>
    <t>无锡广播电视台</t>
    <phoneticPr fontId="2" type="noConversion"/>
  </si>
  <si>
    <t>张家港市广播电视台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</si>
</sst>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0.00_ "/>
    <numFmt numFmtId="177" formatCode="0_);[Red]\(0\)"/>
    <numFmt numFmtId="178" formatCode="0_ "/>
    <numFmt numFmtId="179" formatCode="[$-F400]h:mm:ss\ AM/PM"/>
    <numFmt numFmtId="180" formatCode="0.0_ "/>
  </numFmts>
  <fonts count="34">
    <font>
      <sz val="12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</font>
    <font>
      <b/>
      <sz val="9"/>
      <name val="宋体"/>
      <family val="3"/>
      <charset val="134"/>
    </font>
    <font>
      <sz val="9"/>
      <name val="Times New Roman"/>
      <family val="1"/>
    </font>
    <font>
      <b/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8"/>
      <name val="宋体"/>
      <family val="3"/>
      <charset val="134"/>
    </font>
    <font>
      <b/>
      <sz val="8"/>
      <name val="Times New Roman"/>
      <family val="1"/>
    </font>
    <font>
      <b/>
      <sz val="6"/>
      <name val="宋体"/>
      <family val="3"/>
      <charset val="134"/>
    </font>
    <font>
      <sz val="11"/>
      <name val="宋体"/>
      <family val="3"/>
      <charset val="134"/>
    </font>
    <font>
      <sz val="12"/>
      <name val="Times New Roman"/>
      <family val="1"/>
    </font>
    <font>
      <b/>
      <sz val="10.5"/>
      <name val="宋体"/>
      <family val="3"/>
      <charset val="134"/>
    </font>
    <font>
      <b/>
      <sz val="1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theme="1"/>
      <name val="宋体"/>
      <family val="2"/>
    </font>
    <font>
      <b/>
      <sz val="18"/>
      <color theme="1"/>
      <name val="Times New Roman"/>
      <family val="1"/>
    </font>
    <font>
      <b/>
      <sz val="18"/>
      <color theme="1"/>
      <name val="宋体"/>
      <family val="3"/>
      <charset val="134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theme="1"/>
      <name val="宋体"/>
      <family val="3"/>
      <charset val="134"/>
    </font>
    <font>
      <sz val="9"/>
      <name val="宋体"/>
      <charset val="134"/>
    </font>
    <font>
      <sz val="11"/>
      <name val="Times New Roman"/>
      <family val="1"/>
    </font>
    <font>
      <sz val="11"/>
      <name val="仿宋_GB2312"/>
      <family val="3"/>
      <charset val="134"/>
    </font>
    <font>
      <sz val="11"/>
      <color theme="1"/>
      <name val="仿宋_GB2312"/>
      <family val="3"/>
      <charset val="134"/>
    </font>
    <font>
      <sz val="11"/>
      <color rgb="FF000000"/>
      <name val="仿宋_GB2312"/>
      <family val="3"/>
      <charset val="134"/>
    </font>
    <font>
      <b/>
      <sz val="18"/>
      <color rgb="FFFF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8" fillId="0" borderId="0">
      <alignment vertical="center"/>
    </xf>
  </cellStyleXfs>
  <cellXfs count="100">
    <xf numFmtId="0" fontId="0" fillId="0" borderId="0" xfId="0"/>
    <xf numFmtId="49" fontId="4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left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49" fontId="4" fillId="3" borderId="0" xfId="0" applyNumberFormat="1" applyFont="1" applyFill="1" applyBorder="1" applyAlignment="1">
      <alignment horizontal="left" vertical="center" wrapText="1"/>
    </xf>
    <xf numFmtId="178" fontId="4" fillId="3" borderId="0" xfId="0" applyNumberFormat="1" applyFont="1" applyFill="1" applyBorder="1" applyAlignment="1">
      <alignment horizontal="center" vertical="center" wrapText="1"/>
    </xf>
    <xf numFmtId="179" fontId="7" fillId="3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wrapText="1"/>
    </xf>
    <xf numFmtId="49" fontId="12" fillId="3" borderId="1" xfId="0" applyNumberFormat="1" applyFont="1" applyFill="1" applyBorder="1" applyAlignment="1">
      <alignment horizontal="center" vertical="center" wrapText="1"/>
    </xf>
    <xf numFmtId="178" fontId="2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wrapText="1"/>
    </xf>
    <xf numFmtId="0" fontId="14" fillId="3" borderId="5" xfId="0" applyFont="1" applyFill="1" applyBorder="1" applyAlignment="1">
      <alignment horizontal="center" wrapText="1"/>
    </xf>
    <xf numFmtId="0" fontId="1" fillId="0" borderId="0" xfId="0" applyFont="1"/>
    <xf numFmtId="0" fontId="16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17" fillId="0" borderId="1" xfId="0" applyFont="1" applyBorder="1" applyAlignment="1">
      <alignment horizontal="center" vertical="center" wrapText="1"/>
    </xf>
    <xf numFmtId="0" fontId="9" fillId="0" borderId="0" xfId="0" applyFont="1"/>
    <xf numFmtId="0" fontId="21" fillId="0" borderId="4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0" fontId="26" fillId="0" borderId="1" xfId="0" applyFont="1" applyFill="1" applyBorder="1" applyAlignment="1">
      <alignment vertical="center" wrapText="1"/>
    </xf>
    <xf numFmtId="0" fontId="25" fillId="0" borderId="0" xfId="2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vertical="center" wrapText="1"/>
    </xf>
    <xf numFmtId="180" fontId="15" fillId="0" borderId="0" xfId="0" applyNumberFormat="1" applyFont="1" applyFill="1" applyBorder="1" applyAlignment="1">
      <alignment vertical="center" wrapText="1"/>
    </xf>
    <xf numFmtId="0" fontId="29" fillId="0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vertical="center" wrapText="1"/>
    </xf>
    <xf numFmtId="0" fontId="29" fillId="0" borderId="7" xfId="0" applyFont="1" applyFill="1" applyBorder="1" applyAlignment="1">
      <alignment horizontal="left" vertical="center" wrapText="1"/>
    </xf>
    <xf numFmtId="0" fontId="29" fillId="0" borderId="5" xfId="0" applyFont="1" applyFill="1" applyBorder="1" applyAlignment="1">
      <alignment horizontal="left" vertical="center" wrapText="1"/>
    </xf>
    <xf numFmtId="0" fontId="29" fillId="0" borderId="10" xfId="0" applyFont="1" applyFill="1" applyBorder="1" applyAlignment="1">
      <alignment horizontal="left" vertical="center" wrapText="1"/>
    </xf>
    <xf numFmtId="0" fontId="29" fillId="0" borderId="11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30" fillId="0" borderId="7" xfId="0" applyFont="1" applyFill="1" applyBorder="1" applyAlignment="1">
      <alignment horizontal="left" vertical="center" wrapText="1"/>
    </xf>
    <xf numFmtId="0" fontId="30" fillId="0" borderId="5" xfId="0" applyFont="1" applyFill="1" applyBorder="1" applyAlignment="1">
      <alignment horizontal="left" vertical="center" wrapText="1"/>
    </xf>
    <xf numFmtId="0" fontId="30" fillId="0" borderId="10" xfId="0" applyFont="1" applyFill="1" applyBorder="1" applyAlignment="1">
      <alignment horizontal="left" vertical="center" wrapText="1"/>
    </xf>
    <xf numFmtId="0" fontId="30" fillId="0" borderId="2" xfId="0" applyFont="1" applyFill="1" applyBorder="1" applyAlignment="1">
      <alignment horizontal="left" vertical="center" wrapText="1"/>
    </xf>
    <xf numFmtId="180" fontId="21" fillId="0" borderId="4" xfId="0" applyNumberFormat="1" applyFont="1" applyFill="1" applyBorder="1" applyAlignment="1">
      <alignment horizontal="center" vertical="center" wrapText="1"/>
    </xf>
    <xf numFmtId="0" fontId="20" fillId="0" borderId="1" xfId="2" applyFont="1" applyFill="1" applyBorder="1" applyAlignment="1">
      <alignment horizontal="center" vertical="center" wrapText="1"/>
    </xf>
    <xf numFmtId="0" fontId="20" fillId="0" borderId="1" xfId="2" applyFont="1" applyFill="1" applyBorder="1" applyAlignment="1">
      <alignment vertical="center" wrapText="1"/>
    </xf>
    <xf numFmtId="0" fontId="20" fillId="0" borderId="1" xfId="2" applyFont="1" applyFill="1" applyBorder="1" applyAlignment="1">
      <alignment horizontal="left" vertical="center" wrapText="1"/>
    </xf>
    <xf numFmtId="180" fontId="20" fillId="0" borderId="1" xfId="2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180" fontId="31" fillId="0" borderId="1" xfId="2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left" vertical="center" wrapText="1"/>
    </xf>
    <xf numFmtId="0" fontId="31" fillId="0" borderId="1" xfId="2" applyFont="1" applyFill="1" applyBorder="1" applyAlignment="1">
      <alignment horizontal="left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176" fontId="2" fillId="3" borderId="2" xfId="0" applyNumberFormat="1" applyFont="1" applyFill="1" applyBorder="1" applyAlignment="1">
      <alignment horizontal="center" vertical="center" wrapText="1"/>
    </xf>
    <xf numFmtId="176" fontId="2" fillId="3" borderId="3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49" fontId="5" fillId="3" borderId="3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176" fontId="7" fillId="3" borderId="1" xfId="0" applyNumberFormat="1" applyFont="1" applyFill="1" applyBorder="1" applyAlignment="1">
      <alignment horizontal="center" vertical="center" wrapText="1"/>
    </xf>
    <xf numFmtId="176" fontId="13" fillId="3" borderId="1" xfId="0" applyNumberFormat="1" applyFont="1" applyFill="1" applyBorder="1" applyAlignment="1">
      <alignment horizontal="center" vertical="center" wrapText="1"/>
    </xf>
    <xf numFmtId="176" fontId="7" fillId="3" borderId="5" xfId="0" applyNumberFormat="1" applyFont="1" applyFill="1" applyBorder="1" applyAlignment="1">
      <alignment horizontal="center" vertical="center" wrapText="1"/>
    </xf>
    <xf numFmtId="176" fontId="7" fillId="3" borderId="6" xfId="0" applyNumberFormat="1" applyFont="1" applyFill="1" applyBorder="1" applyAlignment="1">
      <alignment horizontal="center" vertical="center" wrapText="1"/>
    </xf>
    <xf numFmtId="176" fontId="7" fillId="3" borderId="7" xfId="0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wrapText="1"/>
    </xf>
    <xf numFmtId="0" fontId="1" fillId="3" borderId="6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4" fillId="3" borderId="5" xfId="0" applyFont="1" applyFill="1" applyBorder="1" applyAlignment="1">
      <alignment horizontal="center" wrapText="1"/>
    </xf>
    <xf numFmtId="0" fontId="14" fillId="3" borderId="6" xfId="0" applyFont="1" applyFill="1" applyBorder="1" applyAlignment="1">
      <alignment horizontal="center" wrapText="1"/>
    </xf>
    <xf numFmtId="0" fontId="14" fillId="3" borderId="7" xfId="0" applyFont="1" applyFill="1" applyBorder="1" applyAlignment="1">
      <alignment horizont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178" fontId="8" fillId="3" borderId="2" xfId="0" applyNumberFormat="1" applyFont="1" applyFill="1" applyBorder="1" applyAlignment="1">
      <alignment horizontal="center" vertical="center" wrapText="1"/>
    </xf>
    <xf numFmtId="178" fontId="8" fillId="3" borderId="3" xfId="0" applyNumberFormat="1" applyFont="1" applyFill="1" applyBorder="1" applyAlignment="1">
      <alignment horizontal="center" vertical="center" wrapText="1"/>
    </xf>
    <xf numFmtId="178" fontId="8" fillId="3" borderId="4" xfId="0" applyNumberFormat="1" applyFont="1" applyFill="1" applyBorder="1" applyAlignment="1">
      <alignment horizontal="center" vertical="center" wrapText="1"/>
    </xf>
    <xf numFmtId="179" fontId="3" fillId="2" borderId="2" xfId="0" applyNumberFormat="1" applyFont="1" applyFill="1" applyBorder="1" applyAlignment="1">
      <alignment horizontal="center" vertical="center" wrapText="1"/>
    </xf>
    <xf numFmtId="179" fontId="3" fillId="2" borderId="3" xfId="0" applyNumberFormat="1" applyFont="1" applyFill="1" applyBorder="1" applyAlignment="1">
      <alignment horizontal="center" vertical="center" wrapText="1"/>
    </xf>
    <xf numFmtId="179" fontId="3" fillId="2" borderId="4" xfId="0" applyNumberFormat="1" applyFont="1" applyFill="1" applyBorder="1" applyAlignment="1">
      <alignment horizontal="center" vertical="center" wrapText="1"/>
    </xf>
    <xf numFmtId="178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49" fontId="6" fillId="0" borderId="8" xfId="0" applyNumberFormat="1" applyFont="1" applyFill="1" applyBorder="1" applyAlignment="1">
      <alignment horizont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8" fontId="3" fillId="3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178" fontId="5" fillId="3" borderId="1" xfId="0" applyNumberFormat="1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0" fontId="23" fillId="0" borderId="9" xfId="2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workbookViewId="0">
      <selection activeCell="D3" sqref="D3"/>
    </sheetView>
  </sheetViews>
  <sheetFormatPr defaultColWidth="20.375" defaultRowHeight="94.15" customHeight="1"/>
  <cols>
    <col min="3" max="3" width="62.25" customWidth="1"/>
    <col min="4" max="4" width="52.125" customWidth="1"/>
  </cols>
  <sheetData>
    <row r="1" spans="1:4" ht="41.45" customHeight="1">
      <c r="A1" s="20" t="s">
        <v>74</v>
      </c>
      <c r="B1" s="21" t="s">
        <v>82</v>
      </c>
      <c r="C1" s="22" t="s">
        <v>75</v>
      </c>
      <c r="D1" s="22" t="s">
        <v>76</v>
      </c>
    </row>
    <row r="2" spans="1:4" ht="94.15" customHeight="1">
      <c r="A2" s="22" t="s">
        <v>84</v>
      </c>
      <c r="B2" s="22" t="s">
        <v>85</v>
      </c>
      <c r="C2" s="23" t="s">
        <v>83</v>
      </c>
      <c r="D2" s="23" t="s">
        <v>77</v>
      </c>
    </row>
    <row r="3" spans="1:4" ht="94.15" customHeight="1">
      <c r="A3" s="24" t="s">
        <v>88</v>
      </c>
      <c r="B3" s="23" t="s">
        <v>86</v>
      </c>
      <c r="C3" s="23" t="s">
        <v>78</v>
      </c>
      <c r="D3" s="23" t="s">
        <v>77</v>
      </c>
    </row>
    <row r="4" spans="1:4" ht="94.15" customHeight="1">
      <c r="A4" s="22" t="s">
        <v>79</v>
      </c>
      <c r="B4" s="23" t="s">
        <v>87</v>
      </c>
      <c r="C4" s="23" t="s">
        <v>80</v>
      </c>
      <c r="D4" s="23" t="s">
        <v>81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B7" sqref="B7"/>
    </sheetView>
  </sheetViews>
  <sheetFormatPr defaultRowHeight="14.25"/>
  <cols>
    <col min="1" max="1" width="14.875" customWidth="1"/>
  </cols>
  <sheetData>
    <row r="1" spans="1:2">
      <c r="A1" s="19" t="s">
        <v>97</v>
      </c>
      <c r="B1" s="19" t="s">
        <v>98</v>
      </c>
    </row>
    <row r="2" spans="1:2">
      <c r="A2" s="19" t="s">
        <v>92</v>
      </c>
    </row>
    <row r="3" spans="1:2">
      <c r="A3" s="19" t="s">
        <v>93</v>
      </c>
      <c r="B3" s="19" t="s">
        <v>99</v>
      </c>
    </row>
    <row r="4" spans="1:2">
      <c r="A4" s="19"/>
      <c r="B4" s="19" t="s">
        <v>100</v>
      </c>
    </row>
    <row r="5" spans="1:2">
      <c r="A5" s="19" t="s">
        <v>94</v>
      </c>
      <c r="B5" s="19" t="s">
        <v>101</v>
      </c>
    </row>
    <row r="6" spans="1:2">
      <c r="A6" s="19" t="s">
        <v>95</v>
      </c>
      <c r="B6" s="19" t="s">
        <v>102</v>
      </c>
    </row>
    <row r="7" spans="1:2">
      <c r="A7" t="s">
        <v>96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5"/>
  <sheetViews>
    <sheetView topLeftCell="A13" workbookViewId="0">
      <selection activeCell="A33" sqref="A33"/>
    </sheetView>
  </sheetViews>
  <sheetFormatPr defaultRowHeight="14.25"/>
  <cols>
    <col min="1" max="1" width="32.25" bestFit="1" customWidth="1"/>
    <col min="2" max="2" width="32.25" customWidth="1"/>
    <col min="3" max="3" width="13.75" bestFit="1" customWidth="1"/>
  </cols>
  <sheetData>
    <row r="1" spans="1:4">
      <c r="A1" s="19" t="s">
        <v>50</v>
      </c>
      <c r="B1" s="19" t="s">
        <v>51</v>
      </c>
      <c r="C1" s="19" t="s">
        <v>59</v>
      </c>
    </row>
    <row r="2" spans="1:4">
      <c r="A2" s="19" t="s">
        <v>126</v>
      </c>
      <c r="C2">
        <v>0</v>
      </c>
    </row>
    <row r="3" spans="1:4">
      <c r="A3" s="19" t="s">
        <v>52</v>
      </c>
      <c r="B3" s="19" t="s">
        <v>53</v>
      </c>
      <c r="C3">
        <v>-7</v>
      </c>
    </row>
    <row r="4" spans="1:4">
      <c r="A4" s="19" t="s">
        <v>56</v>
      </c>
      <c r="B4" s="19"/>
      <c r="C4">
        <v>-3</v>
      </c>
    </row>
    <row r="5" spans="1:4">
      <c r="A5" s="7" t="s">
        <v>54</v>
      </c>
      <c r="B5" s="19" t="s">
        <v>55</v>
      </c>
      <c r="C5">
        <v>-10.5</v>
      </c>
    </row>
    <row r="6" spans="1:4">
      <c r="A6" t="s">
        <v>57</v>
      </c>
      <c r="B6" t="s">
        <v>58</v>
      </c>
      <c r="C6">
        <v>-10.5</v>
      </c>
    </row>
    <row r="7" spans="1:4">
      <c r="A7" s="19" t="s">
        <v>129</v>
      </c>
      <c r="B7" s="19" t="s">
        <v>60</v>
      </c>
      <c r="C7">
        <v>-3.5</v>
      </c>
    </row>
    <row r="8" spans="1:4">
      <c r="A8" s="19" t="s">
        <v>61</v>
      </c>
      <c r="C8">
        <v>-3.5</v>
      </c>
    </row>
    <row r="9" spans="1:4">
      <c r="A9" s="19" t="s">
        <v>62</v>
      </c>
      <c r="B9" s="19" t="s">
        <v>63</v>
      </c>
      <c r="C9">
        <v>0</v>
      </c>
    </row>
    <row r="10" spans="1:4">
      <c r="A10" s="25" t="s">
        <v>130</v>
      </c>
      <c r="B10" s="25" t="s">
        <v>63</v>
      </c>
      <c r="C10" s="25">
        <v>0</v>
      </c>
      <c r="D10" s="25"/>
    </row>
    <row r="11" spans="1:4">
      <c r="A11" s="25" t="s">
        <v>89</v>
      </c>
      <c r="B11" s="25" t="s">
        <v>64</v>
      </c>
      <c r="C11" s="25">
        <v>0</v>
      </c>
      <c r="D11" s="25"/>
    </row>
    <row r="12" spans="1:4">
      <c r="A12" s="25" t="s">
        <v>90</v>
      </c>
      <c r="B12" s="25" t="s">
        <v>91</v>
      </c>
      <c r="C12" s="25">
        <v>0</v>
      </c>
      <c r="D12" s="25"/>
    </row>
    <row r="13" spans="1:4">
      <c r="A13" s="25" t="s">
        <v>124</v>
      </c>
      <c r="B13" s="25" t="s">
        <v>63</v>
      </c>
      <c r="C13" s="25">
        <v>0</v>
      </c>
      <c r="D13" s="25"/>
    </row>
    <row r="14" spans="1:4">
      <c r="A14" s="25" t="s">
        <v>104</v>
      </c>
      <c r="B14" s="25"/>
      <c r="C14" s="25">
        <v>0</v>
      </c>
      <c r="D14" s="25"/>
    </row>
    <row r="15" spans="1:4">
      <c r="A15" s="25" t="s">
        <v>114</v>
      </c>
      <c r="B15" s="25"/>
      <c r="C15" s="25">
        <v>0</v>
      </c>
      <c r="D15" s="25"/>
    </row>
    <row r="16" spans="1:4">
      <c r="A16" s="25" t="s">
        <v>113</v>
      </c>
      <c r="B16" s="25"/>
      <c r="C16" s="25">
        <v>0</v>
      </c>
      <c r="D16" s="25"/>
    </row>
    <row r="17" spans="1:4">
      <c r="A17" s="25" t="s">
        <v>112</v>
      </c>
      <c r="B17" s="25"/>
      <c r="C17" s="25">
        <v>0</v>
      </c>
      <c r="D17" s="25"/>
    </row>
    <row r="18" spans="1:4">
      <c r="A18" s="25" t="s">
        <v>105</v>
      </c>
      <c r="B18" s="25"/>
      <c r="C18" s="25">
        <v>0</v>
      </c>
      <c r="D18" s="25"/>
    </row>
    <row r="19" spans="1:4">
      <c r="A19" s="25" t="s">
        <v>106</v>
      </c>
      <c r="B19" s="25"/>
      <c r="C19" s="25">
        <v>0</v>
      </c>
      <c r="D19" s="25"/>
    </row>
    <row r="20" spans="1:4">
      <c r="A20" s="25" t="s">
        <v>125</v>
      </c>
      <c r="B20" s="25"/>
      <c r="C20" s="25">
        <v>0</v>
      </c>
      <c r="D20" s="25"/>
    </row>
    <row r="21" spans="1:4">
      <c r="A21" s="25" t="s">
        <v>65</v>
      </c>
      <c r="B21" s="25"/>
      <c r="C21" s="25">
        <v>0</v>
      </c>
      <c r="D21" s="25"/>
    </row>
    <row r="22" spans="1:4">
      <c r="A22" s="25" t="s">
        <v>107</v>
      </c>
      <c r="B22" s="25"/>
      <c r="C22" s="25">
        <v>0</v>
      </c>
      <c r="D22" s="25"/>
    </row>
    <row r="23" spans="1:4">
      <c r="A23" s="25" t="s">
        <v>108</v>
      </c>
      <c r="B23" s="25"/>
      <c r="C23" s="25">
        <v>0</v>
      </c>
      <c r="D23" s="25"/>
    </row>
    <row r="24" spans="1:4">
      <c r="A24" s="25" t="s">
        <v>109</v>
      </c>
      <c r="B24" s="25"/>
      <c r="C24" s="25">
        <v>0</v>
      </c>
      <c r="D24" s="25"/>
    </row>
    <row r="25" spans="1:4">
      <c r="A25" s="25" t="s">
        <v>110</v>
      </c>
      <c r="B25" s="25"/>
      <c r="C25" s="25">
        <v>0</v>
      </c>
      <c r="D25" s="25"/>
    </row>
    <row r="26" spans="1:4">
      <c r="A26" s="25" t="s">
        <v>116</v>
      </c>
      <c r="B26" s="25"/>
      <c r="C26" s="25">
        <v>0</v>
      </c>
      <c r="D26" s="25"/>
    </row>
    <row r="27" spans="1:4">
      <c r="A27" s="25" t="s">
        <v>117</v>
      </c>
      <c r="B27" s="25"/>
      <c r="C27" s="25">
        <v>0</v>
      </c>
      <c r="D27" s="25"/>
    </row>
    <row r="28" spans="1:4">
      <c r="A28" s="25" t="s">
        <v>118</v>
      </c>
      <c r="B28" s="25"/>
      <c r="C28" s="25">
        <v>0</v>
      </c>
      <c r="D28" s="25"/>
    </row>
    <row r="29" spans="1:4">
      <c r="A29" s="25" t="s">
        <v>119</v>
      </c>
      <c r="B29" s="25"/>
      <c r="C29" s="25">
        <v>0</v>
      </c>
      <c r="D29" s="25"/>
    </row>
    <row r="30" spans="1:4">
      <c r="A30" s="25" t="s">
        <v>122</v>
      </c>
      <c r="B30" s="25"/>
      <c r="C30" s="25">
        <v>0</v>
      </c>
      <c r="D30" s="25"/>
    </row>
    <row r="31" spans="1:4">
      <c r="A31" s="25" t="s">
        <v>111</v>
      </c>
      <c r="B31" s="25"/>
      <c r="C31" s="25"/>
      <c r="D31" s="25"/>
    </row>
    <row r="32" spans="1:4">
      <c r="A32" s="25" t="s">
        <v>131</v>
      </c>
      <c r="B32" s="25"/>
      <c r="C32" s="25"/>
      <c r="D32" s="25"/>
    </row>
    <row r="33" spans="1:4">
      <c r="A33" s="25" t="s">
        <v>127</v>
      </c>
      <c r="B33" s="25" t="s">
        <v>127</v>
      </c>
      <c r="C33" s="25">
        <v>-20</v>
      </c>
      <c r="D33" s="25"/>
    </row>
    <row r="34" spans="1:4">
      <c r="A34" s="19" t="s">
        <v>66</v>
      </c>
      <c r="B34" s="19" t="s">
        <v>67</v>
      </c>
      <c r="C34">
        <v>-5</v>
      </c>
    </row>
    <row r="35" spans="1:4">
      <c r="A35" s="19" t="s">
        <v>128</v>
      </c>
      <c r="B35" s="19"/>
    </row>
    <row r="36" spans="1:4">
      <c r="A36" s="19" t="s">
        <v>120</v>
      </c>
      <c r="B36" s="19"/>
    </row>
    <row r="37" spans="1:4">
      <c r="A37" s="19" t="s">
        <v>68</v>
      </c>
      <c r="B37" s="19" t="s">
        <v>69</v>
      </c>
      <c r="C37">
        <v>-5</v>
      </c>
    </row>
    <row r="38" spans="1:4">
      <c r="A38" s="19" t="s">
        <v>103</v>
      </c>
    </row>
    <row r="39" spans="1:4">
      <c r="A39" s="19" t="s">
        <v>70</v>
      </c>
    </row>
    <row r="40" spans="1:4">
      <c r="A40" s="19" t="s">
        <v>71</v>
      </c>
      <c r="C40">
        <v>-3.5</v>
      </c>
    </row>
    <row r="41" spans="1:4">
      <c r="A41" s="19" t="s">
        <v>121</v>
      </c>
      <c r="C41">
        <v>-100</v>
      </c>
    </row>
    <row r="42" spans="1:4">
      <c r="A42" s="19" t="s">
        <v>123</v>
      </c>
      <c r="C42">
        <v>-20</v>
      </c>
    </row>
    <row r="43" spans="1:4">
      <c r="A43" s="19" t="s">
        <v>72</v>
      </c>
      <c r="C43">
        <v>-5</v>
      </c>
    </row>
    <row r="44" spans="1:4">
      <c r="A44" s="19" t="s">
        <v>115</v>
      </c>
      <c r="C44">
        <v>-5</v>
      </c>
    </row>
    <row r="45" spans="1:4">
      <c r="A45" s="19" t="s">
        <v>73</v>
      </c>
      <c r="C45">
        <v>-10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A39"/>
  <sheetViews>
    <sheetView view="pageBreakPreview" zoomScale="90" zoomScaleSheetLayoutView="90" workbookViewId="0">
      <selection sqref="A1:XFD1048576"/>
    </sheetView>
  </sheetViews>
  <sheetFormatPr defaultColWidth="9" defaultRowHeight="14.25"/>
  <cols>
    <col min="1" max="1" width="3.125" style="6" customWidth="1"/>
    <col min="2" max="2" width="6.5" style="6" customWidth="1"/>
    <col min="3" max="3" width="6.875" style="6" customWidth="1"/>
    <col min="4" max="4" width="5.75" style="6" customWidth="1"/>
    <col min="5" max="5" width="3.25" style="6" customWidth="1"/>
    <col min="6" max="6" width="7.25" style="6" customWidth="1"/>
    <col min="7" max="7" width="5.25" style="6" customWidth="1"/>
    <col min="8" max="8" width="3.375" style="6" customWidth="1"/>
    <col min="9" max="9" width="5" style="6" customWidth="1"/>
    <col min="10" max="10" width="9" style="6" customWidth="1"/>
    <col min="11" max="11" width="5.125" style="6" customWidth="1"/>
    <col min="12" max="12" width="4.125" style="6" customWidth="1"/>
    <col min="13" max="13" width="3.125" style="6" customWidth="1"/>
    <col min="14" max="15" width="3" style="6" customWidth="1"/>
    <col min="16" max="16" width="4" style="6" customWidth="1"/>
    <col min="17" max="17" width="4.25" style="6" customWidth="1"/>
    <col min="18" max="18" width="3.625" style="6" customWidth="1"/>
    <col min="19" max="19" width="3.875" style="6" customWidth="1"/>
    <col min="20" max="20" width="4.625" style="6" hidden="1" customWidth="1"/>
    <col min="21" max="21" width="5.5" style="6" hidden="1" customWidth="1"/>
    <col min="22" max="22" width="0" style="6" hidden="1" customWidth="1"/>
    <col min="23" max="23" width="6.75" style="6" hidden="1" customWidth="1"/>
    <col min="24" max="24" width="7.75" style="6" customWidth="1"/>
    <col min="25" max="25" width="8" style="6" customWidth="1"/>
    <col min="26" max="16384" width="9" style="6"/>
  </cols>
  <sheetData>
    <row r="1" spans="1:27" ht="15" customHeight="1">
      <c r="A1" s="89" t="s">
        <v>15</v>
      </c>
      <c r="B1" s="89"/>
      <c r="C1" s="89"/>
      <c r="D1" s="89"/>
      <c r="E1" s="89"/>
      <c r="F1" s="87" t="s">
        <v>49</v>
      </c>
      <c r="G1" s="88"/>
      <c r="H1" s="88"/>
      <c r="I1" s="88"/>
    </row>
    <row r="2" spans="1:27" ht="14.25" customHeight="1">
      <c r="A2" s="90" t="s">
        <v>16</v>
      </c>
      <c r="B2" s="91" t="s">
        <v>17</v>
      </c>
      <c r="C2" s="91" t="s">
        <v>13</v>
      </c>
      <c r="D2" s="91" t="s">
        <v>18</v>
      </c>
      <c r="E2" s="92" t="s">
        <v>19</v>
      </c>
      <c r="F2" s="90" t="s">
        <v>20</v>
      </c>
      <c r="G2" s="75" t="s">
        <v>9</v>
      </c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</row>
    <row r="3" spans="1:27" ht="14.25" customHeight="1">
      <c r="A3" s="90"/>
      <c r="B3" s="91"/>
      <c r="C3" s="91"/>
      <c r="D3" s="91"/>
      <c r="E3" s="92"/>
      <c r="F3" s="90"/>
      <c r="G3" s="76" t="s">
        <v>6</v>
      </c>
      <c r="H3" s="76"/>
      <c r="I3" s="76" t="s">
        <v>7</v>
      </c>
      <c r="J3" s="76" t="s">
        <v>21</v>
      </c>
      <c r="K3" s="76"/>
      <c r="L3" s="76"/>
      <c r="M3" s="76"/>
      <c r="N3" s="76"/>
      <c r="O3" s="76"/>
      <c r="P3" s="76" t="s">
        <v>23</v>
      </c>
      <c r="Q3" s="76"/>
      <c r="R3" s="76"/>
      <c r="S3" s="76"/>
      <c r="T3" s="76"/>
      <c r="U3" s="76"/>
      <c r="V3" s="76"/>
      <c r="W3" s="76"/>
      <c r="X3" s="76"/>
      <c r="Y3" s="61" t="s">
        <v>24</v>
      </c>
      <c r="Z3" s="76" t="s">
        <v>25</v>
      </c>
      <c r="AA3" s="76" t="s">
        <v>26</v>
      </c>
    </row>
    <row r="4" spans="1:27" ht="25.5" customHeight="1">
      <c r="A4" s="90"/>
      <c r="B4" s="91"/>
      <c r="C4" s="91"/>
      <c r="D4" s="91"/>
      <c r="E4" s="92"/>
      <c r="F4" s="90"/>
      <c r="G4" s="76"/>
      <c r="H4" s="76"/>
      <c r="I4" s="76"/>
      <c r="J4" s="15" t="s">
        <v>27</v>
      </c>
      <c r="K4" s="15" t="s">
        <v>28</v>
      </c>
      <c r="L4" s="15" t="s">
        <v>29</v>
      </c>
      <c r="M4" s="15" t="s">
        <v>30</v>
      </c>
      <c r="N4" s="15" t="s">
        <v>31</v>
      </c>
      <c r="O4" s="15" t="s">
        <v>32</v>
      </c>
      <c r="P4" s="16" t="s">
        <v>33</v>
      </c>
      <c r="Q4" s="16" t="s">
        <v>34</v>
      </c>
      <c r="R4" s="16" t="s">
        <v>35</v>
      </c>
      <c r="S4" s="16" t="s">
        <v>36</v>
      </c>
      <c r="T4" s="16"/>
      <c r="U4" s="16"/>
      <c r="V4" s="16"/>
      <c r="W4" s="16"/>
      <c r="X4" s="16" t="s">
        <v>37</v>
      </c>
      <c r="Y4" s="63"/>
      <c r="Z4" s="76"/>
      <c r="AA4" s="76"/>
    </row>
    <row r="5" spans="1:27" ht="14.25" customHeight="1">
      <c r="A5" s="83">
        <v>1</v>
      </c>
      <c r="B5" s="84" t="e">
        <f ca="1">INDIRECT("高清短片申报!"&amp;"c"&amp;(A5+2))</f>
        <v>#REF!</v>
      </c>
      <c r="C5" s="84" t="e">
        <f ca="1">INDIRECT("高清短片申报!"&amp;"d"&amp;(A5+2))</f>
        <v>#REF!</v>
      </c>
      <c r="D5" s="84" t="e">
        <f ca="1">INDIRECT("高清短片申报!"&amp;"h"&amp;(A5+2))</f>
        <v>#REF!</v>
      </c>
      <c r="E5" s="85" t="e">
        <f ca="1">INDIRECT("高清短片申报!"&amp;"f"&amp;(A5+2))</f>
        <v>#REF!</v>
      </c>
      <c r="F5" s="80" t="e">
        <f ca="1">INDIRECT("高清短片申报!"&amp;"G"&amp;(A5+2))</f>
        <v>#REF!</v>
      </c>
      <c r="G5" s="11" t="s">
        <v>38</v>
      </c>
      <c r="H5" s="14">
        <v>0</v>
      </c>
      <c r="I5" s="77">
        <v>0</v>
      </c>
      <c r="J5" s="9">
        <v>1.3888888888888889E-3</v>
      </c>
      <c r="K5" s="12">
        <v>0</v>
      </c>
      <c r="L5" s="12">
        <v>0</v>
      </c>
      <c r="M5" s="12">
        <v>0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/>
      <c r="U5" s="12"/>
      <c r="V5" s="12"/>
      <c r="W5" s="12"/>
      <c r="X5" s="17">
        <v>0</v>
      </c>
      <c r="Y5" s="57">
        <v>0</v>
      </c>
      <c r="Z5" s="59">
        <f>100-(0.7*((COUNTIF(H5:H7,"&lt;&gt;0")*5+IF(I5=0,0,5)+COUNTIF(K5:O9,"&lt;&gt;0")*3)+IF(J11=0,0,5))+0.3*((COUNTIF(H8:H11,"&lt;&gt;0")*5+COUNTIF(P5:S9,"&lt;&gt;0")*4)+COUNTIF(X5:X9,"&lt;&gt;0")*6))+Y5-IF(N11=0,0,5)-IF(R11=0,0,5)</f>
        <v>100</v>
      </c>
      <c r="AA5" s="61"/>
    </row>
    <row r="6" spans="1:27" ht="14.25" customHeight="1">
      <c r="A6" s="83"/>
      <c r="B6" s="84"/>
      <c r="C6" s="84"/>
      <c r="D6" s="84"/>
      <c r="E6" s="85"/>
      <c r="F6" s="81"/>
      <c r="G6" s="11" t="s">
        <v>39</v>
      </c>
      <c r="H6" s="14">
        <v>0</v>
      </c>
      <c r="I6" s="78"/>
      <c r="J6" s="9" t="e">
        <f ca="1">(F5-$K$5)/4</f>
        <v>#REF!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/>
      <c r="U6" s="12"/>
      <c r="V6" s="12"/>
      <c r="W6" s="12"/>
      <c r="X6" s="17">
        <v>0</v>
      </c>
      <c r="Y6" s="58"/>
      <c r="Z6" s="60"/>
      <c r="AA6" s="62"/>
    </row>
    <row r="7" spans="1:27" ht="14.25" customHeight="1">
      <c r="A7" s="83"/>
      <c r="B7" s="84"/>
      <c r="C7" s="84"/>
      <c r="D7" s="84"/>
      <c r="E7" s="85"/>
      <c r="F7" s="81"/>
      <c r="G7" s="11" t="s">
        <v>40</v>
      </c>
      <c r="H7" s="14">
        <v>0</v>
      </c>
      <c r="I7" s="78"/>
      <c r="J7" s="9" t="e">
        <f ca="1">(F5-$K$5)*2/4</f>
        <v>#REF!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/>
      <c r="U7" s="12"/>
      <c r="V7" s="12"/>
      <c r="W7" s="12"/>
      <c r="X7" s="17">
        <v>0</v>
      </c>
      <c r="Y7" s="58"/>
      <c r="Z7" s="60"/>
      <c r="AA7" s="62"/>
    </row>
    <row r="8" spans="1:27" ht="14.25" customHeight="1">
      <c r="A8" s="83"/>
      <c r="B8" s="84"/>
      <c r="C8" s="84"/>
      <c r="D8" s="84"/>
      <c r="E8" s="85"/>
      <c r="F8" s="81"/>
      <c r="G8" s="13" t="s">
        <v>41</v>
      </c>
      <c r="H8" s="14">
        <v>0</v>
      </c>
      <c r="I8" s="78"/>
      <c r="J8" s="9" t="e">
        <f ca="1">(F5-$K$5)*3/4</f>
        <v>#REF!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/>
      <c r="U8" s="12"/>
      <c r="V8" s="12"/>
      <c r="W8" s="12"/>
      <c r="X8" s="17">
        <v>0</v>
      </c>
      <c r="Y8" s="58"/>
      <c r="Z8" s="60"/>
      <c r="AA8" s="62"/>
    </row>
    <row r="9" spans="1:27" ht="14.25" customHeight="1">
      <c r="A9" s="83"/>
      <c r="B9" s="84"/>
      <c r="C9" s="84"/>
      <c r="D9" s="84"/>
      <c r="E9" s="85"/>
      <c r="F9" s="81"/>
      <c r="G9" s="13" t="s">
        <v>5</v>
      </c>
      <c r="H9" s="14">
        <v>0</v>
      </c>
      <c r="I9" s="78"/>
      <c r="J9" s="9" t="e">
        <f ca="1">(F5-$K$5)*4/4</f>
        <v>#REF!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/>
      <c r="U9" s="12"/>
      <c r="V9" s="12"/>
      <c r="W9" s="12"/>
      <c r="X9" s="17">
        <v>0</v>
      </c>
      <c r="Y9" s="58"/>
      <c r="Z9" s="60"/>
      <c r="AA9" s="62"/>
    </row>
    <row r="10" spans="1:27" ht="14.25" customHeight="1">
      <c r="A10" s="83"/>
      <c r="B10" s="84"/>
      <c r="C10" s="84"/>
      <c r="D10" s="84"/>
      <c r="E10" s="85"/>
      <c r="F10" s="81"/>
      <c r="G10" s="13" t="s">
        <v>11</v>
      </c>
      <c r="H10" s="14">
        <v>0</v>
      </c>
      <c r="I10" s="78"/>
      <c r="J10" s="64" t="s">
        <v>42</v>
      </c>
      <c r="K10" s="64"/>
      <c r="L10" s="64"/>
      <c r="M10" s="64"/>
      <c r="N10" s="64" t="s">
        <v>43</v>
      </c>
      <c r="O10" s="64"/>
      <c r="P10" s="64"/>
      <c r="Q10" s="64"/>
      <c r="R10" s="65" t="s">
        <v>44</v>
      </c>
      <c r="S10" s="65"/>
      <c r="T10" s="65"/>
      <c r="U10" s="66" t="s">
        <v>45</v>
      </c>
      <c r="V10" s="67"/>
      <c r="W10" s="67"/>
      <c r="X10" s="68"/>
      <c r="Y10" s="58"/>
      <c r="Z10" s="60"/>
      <c r="AA10" s="62"/>
    </row>
    <row r="11" spans="1:27" ht="14.25" customHeight="1">
      <c r="A11" s="83"/>
      <c r="B11" s="84"/>
      <c r="C11" s="84"/>
      <c r="D11" s="84"/>
      <c r="E11" s="85"/>
      <c r="F11" s="82"/>
      <c r="G11" s="13" t="s">
        <v>12</v>
      </c>
      <c r="H11" s="14">
        <v>0</v>
      </c>
      <c r="I11" s="79"/>
      <c r="J11" s="72">
        <v>0</v>
      </c>
      <c r="K11" s="73"/>
      <c r="L11" s="73"/>
      <c r="M11" s="18"/>
      <c r="N11" s="72">
        <v>0</v>
      </c>
      <c r="O11" s="73"/>
      <c r="P11" s="73"/>
      <c r="Q11" s="74"/>
      <c r="R11" s="72">
        <v>0</v>
      </c>
      <c r="S11" s="73"/>
      <c r="T11" s="73"/>
      <c r="U11" s="72">
        <v>0</v>
      </c>
      <c r="V11" s="73"/>
      <c r="W11" s="73"/>
      <c r="X11" s="74"/>
      <c r="Y11" s="58"/>
      <c r="Z11" s="60"/>
      <c r="AA11" s="63"/>
    </row>
    <row r="12" spans="1:27" ht="14.25" customHeight="1">
      <c r="A12" s="83">
        <v>2</v>
      </c>
      <c r="B12" s="84" t="e">
        <f t="shared" ref="B12" ca="1" si="0">INDIRECT("高清短片申报!"&amp;"c"&amp;(A12+2))</f>
        <v>#REF!</v>
      </c>
      <c r="C12" s="84" t="e">
        <f t="shared" ref="C12" ca="1" si="1">INDIRECT("高清短片申报!"&amp;"d"&amp;(A12+2))</f>
        <v>#REF!</v>
      </c>
      <c r="D12" s="84" t="e">
        <f t="shared" ref="D12" ca="1" si="2">INDIRECT("高清短片申报!"&amp;"h"&amp;(A12+2))</f>
        <v>#REF!</v>
      </c>
      <c r="E12" s="85" t="e">
        <f t="shared" ref="E12" ca="1" si="3">INDIRECT("高清短片申报!"&amp;"f"&amp;(A12+2))</f>
        <v>#REF!</v>
      </c>
      <c r="F12" s="80" t="e">
        <f t="shared" ref="F12" ca="1" si="4">INDIRECT("高清短片申报!"&amp;"G"&amp;(A12+2))</f>
        <v>#REF!</v>
      </c>
      <c r="G12" s="11" t="s">
        <v>38</v>
      </c>
      <c r="H12" s="14">
        <v>0</v>
      </c>
      <c r="I12" s="77">
        <v>0</v>
      </c>
      <c r="J12" s="9">
        <v>1.3888888888888889E-3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/>
      <c r="U12" s="12"/>
      <c r="V12" s="12"/>
      <c r="W12" s="12"/>
      <c r="X12" s="17">
        <v>0</v>
      </c>
      <c r="Y12" s="57">
        <v>0</v>
      </c>
      <c r="Z12" s="59">
        <f>100-(0.7*((COUNTIF(H12:H14,"&lt;&gt;0")*5+IF(I12=0,0,5)+COUNTIF(K12:O16,"&lt;&gt;0")*3)+IF(J18=0,0,5))+0.3*((COUNTIF(H15:H18,"&lt;&gt;0")*5+COUNTIF(P12:S16,"&lt;&gt;0")*4)+COUNTIF(X12:X16,"&lt;&gt;0")*6))+Y12-IF(N18=0,0,5)-IF(R18=0,0,5)</f>
        <v>100</v>
      </c>
      <c r="AA12" s="61"/>
    </row>
    <row r="13" spans="1:27" ht="14.25" customHeight="1">
      <c r="A13" s="83"/>
      <c r="B13" s="84"/>
      <c r="C13" s="84"/>
      <c r="D13" s="84"/>
      <c r="E13" s="85"/>
      <c r="F13" s="81"/>
      <c r="G13" s="11" t="s">
        <v>39</v>
      </c>
      <c r="H13" s="14">
        <v>0</v>
      </c>
      <c r="I13" s="78"/>
      <c r="J13" s="9" t="e">
        <f ca="1">(F12-$K$5)/4</f>
        <v>#REF!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/>
      <c r="U13" s="12"/>
      <c r="V13" s="12"/>
      <c r="W13" s="12"/>
      <c r="X13" s="17">
        <v>0</v>
      </c>
      <c r="Y13" s="58"/>
      <c r="Z13" s="60"/>
      <c r="AA13" s="62"/>
    </row>
    <row r="14" spans="1:27" ht="14.25" customHeight="1">
      <c r="A14" s="83"/>
      <c r="B14" s="84"/>
      <c r="C14" s="84"/>
      <c r="D14" s="84"/>
      <c r="E14" s="85"/>
      <c r="F14" s="81"/>
      <c r="G14" s="11" t="s">
        <v>40</v>
      </c>
      <c r="H14" s="14">
        <v>0</v>
      </c>
      <c r="I14" s="78"/>
      <c r="J14" s="9" t="e">
        <f ca="1">(F12-$K$5)*2/4</f>
        <v>#REF!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/>
      <c r="U14" s="12"/>
      <c r="V14" s="12"/>
      <c r="W14" s="12"/>
      <c r="X14" s="17">
        <v>0</v>
      </c>
      <c r="Y14" s="58"/>
      <c r="Z14" s="60"/>
      <c r="AA14" s="62"/>
    </row>
    <row r="15" spans="1:27" ht="14.25" customHeight="1">
      <c r="A15" s="83"/>
      <c r="B15" s="84"/>
      <c r="C15" s="84"/>
      <c r="D15" s="84"/>
      <c r="E15" s="85"/>
      <c r="F15" s="81"/>
      <c r="G15" s="13" t="s">
        <v>41</v>
      </c>
      <c r="H15" s="14">
        <v>0</v>
      </c>
      <c r="I15" s="78"/>
      <c r="J15" s="9" t="e">
        <f ca="1">(F12-$K$5)*3/4</f>
        <v>#REF!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/>
      <c r="U15" s="12"/>
      <c r="V15" s="12"/>
      <c r="W15" s="12"/>
      <c r="X15" s="17">
        <v>0</v>
      </c>
      <c r="Y15" s="58"/>
      <c r="Z15" s="60"/>
      <c r="AA15" s="62"/>
    </row>
    <row r="16" spans="1:27" ht="14.25" customHeight="1">
      <c r="A16" s="83"/>
      <c r="B16" s="84"/>
      <c r="C16" s="84"/>
      <c r="D16" s="84"/>
      <c r="E16" s="85"/>
      <c r="F16" s="81"/>
      <c r="G16" s="13" t="s">
        <v>5</v>
      </c>
      <c r="H16" s="14">
        <v>0</v>
      </c>
      <c r="I16" s="78"/>
      <c r="J16" s="9" t="e">
        <f ca="1">(F12-$K$5)*4/4</f>
        <v>#REF!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/>
      <c r="U16" s="12"/>
      <c r="V16" s="12"/>
      <c r="W16" s="12"/>
      <c r="X16" s="17">
        <v>0</v>
      </c>
      <c r="Y16" s="58"/>
      <c r="Z16" s="60"/>
      <c r="AA16" s="62"/>
    </row>
    <row r="17" spans="1:27" ht="14.25" customHeight="1">
      <c r="A17" s="83"/>
      <c r="B17" s="84"/>
      <c r="C17" s="84"/>
      <c r="D17" s="84"/>
      <c r="E17" s="85"/>
      <c r="F17" s="81"/>
      <c r="G17" s="13" t="s">
        <v>11</v>
      </c>
      <c r="H17" s="14">
        <v>0</v>
      </c>
      <c r="I17" s="78"/>
      <c r="J17" s="64" t="s">
        <v>42</v>
      </c>
      <c r="K17" s="64"/>
      <c r="L17" s="64"/>
      <c r="M17" s="64"/>
      <c r="N17" s="64" t="s">
        <v>43</v>
      </c>
      <c r="O17" s="64"/>
      <c r="P17" s="64"/>
      <c r="Q17" s="64"/>
      <c r="R17" s="65" t="s">
        <v>46</v>
      </c>
      <c r="S17" s="65"/>
      <c r="T17" s="65"/>
      <c r="U17" s="66" t="s">
        <v>45</v>
      </c>
      <c r="V17" s="67"/>
      <c r="W17" s="67"/>
      <c r="X17" s="68"/>
      <c r="Y17" s="58"/>
      <c r="Z17" s="60"/>
      <c r="AA17" s="62"/>
    </row>
    <row r="18" spans="1:27" ht="14.25" customHeight="1">
      <c r="A18" s="83"/>
      <c r="B18" s="84"/>
      <c r="C18" s="84"/>
      <c r="D18" s="84"/>
      <c r="E18" s="85"/>
      <c r="F18" s="82"/>
      <c r="G18" s="13" t="s">
        <v>12</v>
      </c>
      <c r="H18" s="14">
        <v>0</v>
      </c>
      <c r="I18" s="79"/>
      <c r="J18" s="72">
        <v>0</v>
      </c>
      <c r="K18" s="73"/>
      <c r="L18" s="73"/>
      <c r="M18" s="18"/>
      <c r="N18" s="72">
        <v>0</v>
      </c>
      <c r="O18" s="73"/>
      <c r="P18" s="73"/>
      <c r="Q18" s="74"/>
      <c r="R18" s="72">
        <v>0</v>
      </c>
      <c r="S18" s="73"/>
      <c r="T18" s="73"/>
      <c r="U18" s="72">
        <v>0</v>
      </c>
      <c r="V18" s="73"/>
      <c r="W18" s="73"/>
      <c r="X18" s="74"/>
      <c r="Y18" s="58"/>
      <c r="Z18" s="60"/>
      <c r="AA18" s="63"/>
    </row>
    <row r="19" spans="1:27" ht="14.25" customHeight="1">
      <c r="A19" s="83">
        <v>3</v>
      </c>
      <c r="B19" s="84" t="e">
        <f t="shared" ref="B19" ca="1" si="5">INDIRECT("高清短片申报!"&amp;"c"&amp;(A19+2))</f>
        <v>#REF!</v>
      </c>
      <c r="C19" s="84" t="e">
        <f t="shared" ref="C19" ca="1" si="6">INDIRECT("高清短片申报!"&amp;"d"&amp;(A19+2))</f>
        <v>#REF!</v>
      </c>
      <c r="D19" s="84" t="e">
        <f t="shared" ref="D19" ca="1" si="7">INDIRECT("高清短片申报!"&amp;"h"&amp;(A19+2))</f>
        <v>#REF!</v>
      </c>
      <c r="E19" s="85" t="e">
        <f t="shared" ref="E19" ca="1" si="8">INDIRECT("高清短片申报!"&amp;"f"&amp;(A19+2))</f>
        <v>#REF!</v>
      </c>
      <c r="F19" s="80" t="e">
        <f t="shared" ref="F19" ca="1" si="9">INDIRECT("高清短片申报!"&amp;"G"&amp;(A19+2))</f>
        <v>#REF!</v>
      </c>
      <c r="G19" s="11" t="s">
        <v>38</v>
      </c>
      <c r="H19" s="14">
        <v>0</v>
      </c>
      <c r="I19" s="77">
        <v>0</v>
      </c>
      <c r="J19" s="9">
        <v>1.3888888888888889E-3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/>
      <c r="U19" s="12"/>
      <c r="V19" s="12"/>
      <c r="W19" s="12"/>
      <c r="X19" s="17">
        <v>0</v>
      </c>
      <c r="Y19" s="57">
        <v>0</v>
      </c>
      <c r="Z19" s="59">
        <f>100-(0.7*((COUNTIF(H19:H21,"&lt;&gt;0")*5+IF(I19=0,0,5)+COUNTIF(K19:O23,"&lt;&gt;0")*3)+IF(J25=0,0,5))+0.3*((COUNTIF(H22:H25,"&lt;&gt;0")*5+COUNTIF(P19:S23,"&lt;&gt;0")*4)+COUNTIF(X19:X23,"&lt;&gt;0")*6))+Y19-IF(N25=0,0,5)-IF(R25=0,0,5)</f>
        <v>100</v>
      </c>
      <c r="AA19" s="61"/>
    </row>
    <row r="20" spans="1:27" ht="14.25" customHeight="1">
      <c r="A20" s="83"/>
      <c r="B20" s="84"/>
      <c r="C20" s="84"/>
      <c r="D20" s="84"/>
      <c r="E20" s="85"/>
      <c r="F20" s="81"/>
      <c r="G20" s="11" t="s">
        <v>39</v>
      </c>
      <c r="H20" s="14">
        <v>0</v>
      </c>
      <c r="I20" s="78"/>
      <c r="J20" s="9" t="e">
        <f ca="1">(F19-$K$5)/4</f>
        <v>#REF!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/>
      <c r="U20" s="12"/>
      <c r="V20" s="12"/>
      <c r="W20" s="12"/>
      <c r="X20" s="17">
        <v>0</v>
      </c>
      <c r="Y20" s="58"/>
      <c r="Z20" s="60"/>
      <c r="AA20" s="62"/>
    </row>
    <row r="21" spans="1:27" ht="14.25" customHeight="1">
      <c r="A21" s="83"/>
      <c r="B21" s="84"/>
      <c r="C21" s="84"/>
      <c r="D21" s="84"/>
      <c r="E21" s="85"/>
      <c r="F21" s="81"/>
      <c r="G21" s="11" t="s">
        <v>40</v>
      </c>
      <c r="H21" s="14">
        <v>0</v>
      </c>
      <c r="I21" s="78"/>
      <c r="J21" s="9" t="e">
        <f ca="1">(F19-$K$5)*2/4</f>
        <v>#REF!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/>
      <c r="U21" s="12"/>
      <c r="V21" s="12"/>
      <c r="W21" s="12"/>
      <c r="X21" s="17">
        <v>0</v>
      </c>
      <c r="Y21" s="58"/>
      <c r="Z21" s="60"/>
      <c r="AA21" s="62"/>
    </row>
    <row r="22" spans="1:27" ht="14.25" customHeight="1">
      <c r="A22" s="83"/>
      <c r="B22" s="84"/>
      <c r="C22" s="84"/>
      <c r="D22" s="84"/>
      <c r="E22" s="85"/>
      <c r="F22" s="81"/>
      <c r="G22" s="13" t="s">
        <v>41</v>
      </c>
      <c r="H22" s="14">
        <v>0</v>
      </c>
      <c r="I22" s="78"/>
      <c r="J22" s="9" t="e">
        <f ca="1">(F19-$K$5)*3/4</f>
        <v>#REF!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/>
      <c r="U22" s="12"/>
      <c r="V22" s="12"/>
      <c r="W22" s="12"/>
      <c r="X22" s="17">
        <v>0</v>
      </c>
      <c r="Y22" s="58"/>
      <c r="Z22" s="60"/>
      <c r="AA22" s="62"/>
    </row>
    <row r="23" spans="1:27" ht="14.25" customHeight="1">
      <c r="A23" s="83"/>
      <c r="B23" s="84"/>
      <c r="C23" s="84"/>
      <c r="D23" s="84"/>
      <c r="E23" s="85"/>
      <c r="F23" s="81"/>
      <c r="G23" s="13" t="s">
        <v>5</v>
      </c>
      <c r="H23" s="14">
        <v>0</v>
      </c>
      <c r="I23" s="78"/>
      <c r="J23" s="9" t="e">
        <f ca="1">(F19-$K$5)*4/4</f>
        <v>#REF!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/>
      <c r="U23" s="12"/>
      <c r="V23" s="12"/>
      <c r="W23" s="12"/>
      <c r="X23" s="17">
        <v>0</v>
      </c>
      <c r="Y23" s="58"/>
      <c r="Z23" s="60"/>
      <c r="AA23" s="62"/>
    </row>
    <row r="24" spans="1:27" ht="14.25" customHeight="1">
      <c r="A24" s="83"/>
      <c r="B24" s="84"/>
      <c r="C24" s="84"/>
      <c r="D24" s="84"/>
      <c r="E24" s="85"/>
      <c r="F24" s="81"/>
      <c r="G24" s="13" t="s">
        <v>11</v>
      </c>
      <c r="H24" s="14">
        <v>0</v>
      </c>
      <c r="I24" s="78"/>
      <c r="J24" s="64" t="s">
        <v>42</v>
      </c>
      <c r="K24" s="64"/>
      <c r="L24" s="64"/>
      <c r="M24" s="64"/>
      <c r="N24" s="64" t="s">
        <v>43</v>
      </c>
      <c r="O24" s="64"/>
      <c r="P24" s="64"/>
      <c r="Q24" s="64"/>
      <c r="R24" s="65" t="s">
        <v>47</v>
      </c>
      <c r="S24" s="65"/>
      <c r="T24" s="65"/>
      <c r="U24" s="66" t="s">
        <v>45</v>
      </c>
      <c r="V24" s="67"/>
      <c r="W24" s="67"/>
      <c r="X24" s="68"/>
      <c r="Y24" s="58"/>
      <c r="Z24" s="60"/>
      <c r="AA24" s="62"/>
    </row>
    <row r="25" spans="1:27" ht="11.25" customHeight="1">
      <c r="A25" s="83"/>
      <c r="B25" s="84"/>
      <c r="C25" s="84"/>
      <c r="D25" s="84"/>
      <c r="E25" s="85"/>
      <c r="F25" s="82"/>
      <c r="G25" s="13" t="s">
        <v>12</v>
      </c>
      <c r="H25" s="14">
        <v>0</v>
      </c>
      <c r="I25" s="79"/>
      <c r="J25" s="72">
        <v>0</v>
      </c>
      <c r="K25" s="73"/>
      <c r="L25" s="73"/>
      <c r="M25" s="18"/>
      <c r="N25" s="72">
        <v>0</v>
      </c>
      <c r="O25" s="73"/>
      <c r="P25" s="73"/>
      <c r="Q25" s="74"/>
      <c r="R25" s="72">
        <v>0</v>
      </c>
      <c r="S25" s="73"/>
      <c r="T25" s="73"/>
      <c r="U25" s="72">
        <v>0</v>
      </c>
      <c r="V25" s="73"/>
      <c r="W25" s="73"/>
      <c r="X25" s="74"/>
      <c r="Y25" s="58"/>
      <c r="Z25" s="60"/>
      <c r="AA25" s="63"/>
    </row>
    <row r="26" spans="1:27" ht="14.25" customHeight="1">
      <c r="A26" s="86">
        <v>4</v>
      </c>
      <c r="B26" s="84" t="e">
        <f t="shared" ref="B26" ca="1" si="10">INDIRECT("高清短片申报!"&amp;"c"&amp;(A26+2))</f>
        <v>#REF!</v>
      </c>
      <c r="C26" s="84" t="e">
        <f t="shared" ref="C26" ca="1" si="11">INDIRECT("高清短片申报!"&amp;"d"&amp;(A26+2))</f>
        <v>#REF!</v>
      </c>
      <c r="D26" s="84" t="e">
        <f t="shared" ref="D26" ca="1" si="12">INDIRECT("高清短片申报!"&amp;"h"&amp;(A26+2))</f>
        <v>#REF!</v>
      </c>
      <c r="E26" s="85" t="e">
        <f t="shared" ref="E26" ca="1" si="13">INDIRECT("高清短片申报!"&amp;"f"&amp;(A26+2))</f>
        <v>#REF!</v>
      </c>
      <c r="F26" s="80" t="e">
        <f t="shared" ref="F26" ca="1" si="14">INDIRECT("高清短片申报!"&amp;"G"&amp;(A26+2))</f>
        <v>#REF!</v>
      </c>
      <c r="G26" s="11" t="s">
        <v>38</v>
      </c>
      <c r="H26" s="14">
        <v>0</v>
      </c>
      <c r="I26" s="77">
        <v>0</v>
      </c>
      <c r="J26" s="9">
        <v>1.3888888888888889E-3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/>
      <c r="U26" s="12"/>
      <c r="V26" s="12"/>
      <c r="W26" s="12"/>
      <c r="X26" s="17">
        <v>0</v>
      </c>
      <c r="Y26" s="57">
        <v>0</v>
      </c>
      <c r="Z26" s="59">
        <f>100-(0.7*((COUNTIF(H26:H28,"&lt;&gt;0")*5+IF(I26=0,0,5)+COUNTIF(K26:O30,"&lt;&gt;0")*3)+IF(J32=0,0,5))+0.3*((COUNTIF(H29:H32,"&lt;&gt;0")*5+COUNTIF(P26:S30,"&lt;&gt;0")*4)+COUNTIF(X26:X30,"&lt;&gt;0")*6))+Y26-IF(N32=0,0,5)-IF(R32=0,0,5)</f>
        <v>100</v>
      </c>
      <c r="AA26" s="61"/>
    </row>
    <row r="27" spans="1:27" ht="14.25" customHeight="1">
      <c r="A27" s="86"/>
      <c r="B27" s="84"/>
      <c r="C27" s="84"/>
      <c r="D27" s="84"/>
      <c r="E27" s="85"/>
      <c r="F27" s="81"/>
      <c r="G27" s="11" t="s">
        <v>39</v>
      </c>
      <c r="H27" s="14">
        <v>0</v>
      </c>
      <c r="I27" s="78"/>
      <c r="J27" s="9" t="e">
        <f ca="1">(F26-$K$5)/4</f>
        <v>#REF!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/>
      <c r="U27" s="12"/>
      <c r="V27" s="12"/>
      <c r="W27" s="12"/>
      <c r="X27" s="17">
        <v>0</v>
      </c>
      <c r="Y27" s="58"/>
      <c r="Z27" s="60"/>
      <c r="AA27" s="62"/>
    </row>
    <row r="28" spans="1:27" ht="14.25" customHeight="1">
      <c r="A28" s="86"/>
      <c r="B28" s="84"/>
      <c r="C28" s="84"/>
      <c r="D28" s="84"/>
      <c r="E28" s="85"/>
      <c r="F28" s="81"/>
      <c r="G28" s="11" t="s">
        <v>40</v>
      </c>
      <c r="H28" s="14">
        <v>0</v>
      </c>
      <c r="I28" s="78"/>
      <c r="J28" s="9" t="e">
        <f ca="1">(F26-$K$5)*2/4</f>
        <v>#REF!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/>
      <c r="U28" s="12"/>
      <c r="V28" s="12"/>
      <c r="W28" s="12"/>
      <c r="X28" s="17">
        <v>0</v>
      </c>
      <c r="Y28" s="58"/>
      <c r="Z28" s="60"/>
      <c r="AA28" s="62"/>
    </row>
    <row r="29" spans="1:27" ht="14.25" customHeight="1">
      <c r="A29" s="86"/>
      <c r="B29" s="84"/>
      <c r="C29" s="84"/>
      <c r="D29" s="84"/>
      <c r="E29" s="85"/>
      <c r="F29" s="81"/>
      <c r="G29" s="13" t="s">
        <v>41</v>
      </c>
      <c r="H29" s="14">
        <v>0</v>
      </c>
      <c r="I29" s="78"/>
      <c r="J29" s="9" t="e">
        <f ca="1">(F26-$K$5)*3/4</f>
        <v>#REF!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/>
      <c r="U29" s="12"/>
      <c r="V29" s="12"/>
      <c r="W29" s="12"/>
      <c r="X29" s="17">
        <v>0</v>
      </c>
      <c r="Y29" s="58"/>
      <c r="Z29" s="60"/>
      <c r="AA29" s="62"/>
    </row>
    <row r="30" spans="1:27" ht="14.25" customHeight="1">
      <c r="A30" s="86"/>
      <c r="B30" s="84"/>
      <c r="C30" s="84"/>
      <c r="D30" s="84"/>
      <c r="E30" s="85"/>
      <c r="F30" s="81"/>
      <c r="G30" s="13" t="s">
        <v>5</v>
      </c>
      <c r="H30" s="14">
        <v>0</v>
      </c>
      <c r="I30" s="78"/>
      <c r="J30" s="9" t="e">
        <f ca="1">(F26-$K$5)*4/4</f>
        <v>#REF!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/>
      <c r="U30" s="12"/>
      <c r="V30" s="12"/>
      <c r="W30" s="12"/>
      <c r="X30" s="17">
        <v>0</v>
      </c>
      <c r="Y30" s="58"/>
      <c r="Z30" s="60"/>
      <c r="AA30" s="62"/>
    </row>
    <row r="31" spans="1:27" ht="14.25" customHeight="1">
      <c r="A31" s="86"/>
      <c r="B31" s="84"/>
      <c r="C31" s="84"/>
      <c r="D31" s="84"/>
      <c r="E31" s="85"/>
      <c r="F31" s="81"/>
      <c r="G31" s="13" t="s">
        <v>11</v>
      </c>
      <c r="H31" s="14">
        <v>0</v>
      </c>
      <c r="I31" s="78"/>
      <c r="J31" s="64" t="s">
        <v>42</v>
      </c>
      <c r="K31" s="64"/>
      <c r="L31" s="64"/>
      <c r="M31" s="64"/>
      <c r="N31" s="64" t="s">
        <v>43</v>
      </c>
      <c r="O31" s="64"/>
      <c r="P31" s="64"/>
      <c r="Q31" s="64"/>
      <c r="R31" s="65" t="s">
        <v>48</v>
      </c>
      <c r="S31" s="65"/>
      <c r="T31" s="65"/>
      <c r="U31" s="66" t="s">
        <v>45</v>
      </c>
      <c r="V31" s="67"/>
      <c r="W31" s="67"/>
      <c r="X31" s="68"/>
      <c r="Y31" s="58"/>
      <c r="Z31" s="60"/>
      <c r="AA31" s="62"/>
    </row>
    <row r="32" spans="1:27" ht="14.25" customHeight="1">
      <c r="A32" s="86"/>
      <c r="B32" s="84"/>
      <c r="C32" s="84"/>
      <c r="D32" s="84"/>
      <c r="E32" s="85"/>
      <c r="F32" s="82"/>
      <c r="G32" s="13" t="s">
        <v>12</v>
      </c>
      <c r="H32" s="14">
        <v>0</v>
      </c>
      <c r="I32" s="79"/>
      <c r="J32" s="69">
        <v>0</v>
      </c>
      <c r="K32" s="70"/>
      <c r="L32" s="70"/>
      <c r="M32" s="17"/>
      <c r="N32" s="69">
        <v>0</v>
      </c>
      <c r="O32" s="70"/>
      <c r="P32" s="70"/>
      <c r="Q32" s="71"/>
      <c r="R32" s="69">
        <v>0</v>
      </c>
      <c r="S32" s="70"/>
      <c r="T32" s="70"/>
      <c r="U32" s="69">
        <v>0</v>
      </c>
      <c r="V32" s="70"/>
      <c r="W32" s="70"/>
      <c r="X32" s="71"/>
      <c r="Y32" s="58"/>
      <c r="Z32" s="60"/>
      <c r="AA32" s="63"/>
    </row>
    <row r="33" spans="1:27" ht="14.25" customHeight="1">
      <c r="A33" s="83">
        <v>5</v>
      </c>
      <c r="B33" s="84" t="e">
        <f t="shared" ref="B33" ca="1" si="15">INDIRECT("高清短片申报!"&amp;"c"&amp;(A33+2))</f>
        <v>#REF!</v>
      </c>
      <c r="C33" s="84" t="e">
        <f t="shared" ref="C33" ca="1" si="16">INDIRECT("高清短片申报!"&amp;"d"&amp;(A33+2))</f>
        <v>#REF!</v>
      </c>
      <c r="D33" s="84" t="e">
        <f t="shared" ref="D33" ca="1" si="17">INDIRECT("高清短片申报!"&amp;"h"&amp;(A33+2))</f>
        <v>#REF!</v>
      </c>
      <c r="E33" s="85" t="e">
        <f t="shared" ref="E33" ca="1" si="18">INDIRECT("高清短片申报!"&amp;"f"&amp;(A33+2))</f>
        <v>#REF!</v>
      </c>
      <c r="F33" s="80" t="e">
        <f t="shared" ref="F33" ca="1" si="19">INDIRECT("高清短片申报!"&amp;"G"&amp;(A33+2))</f>
        <v>#REF!</v>
      </c>
      <c r="G33" s="11" t="s">
        <v>38</v>
      </c>
      <c r="H33" s="14">
        <v>0</v>
      </c>
      <c r="I33" s="77">
        <v>0</v>
      </c>
      <c r="J33" s="9">
        <v>1.3888888888888889E-3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/>
      <c r="U33" s="12"/>
      <c r="V33" s="12"/>
      <c r="W33" s="12"/>
      <c r="X33" s="17">
        <v>0</v>
      </c>
      <c r="Y33" s="57">
        <v>0</v>
      </c>
      <c r="Z33" s="59">
        <f>100-(0.7*((COUNTIF(H33:H35,"&lt;&gt;0")*5+IF(I33=0,0,5)+COUNTIF(K33:O37,"&lt;&gt;0")*3)+IF(J39=0,0,5))+0.3*((COUNTIF(H36:H39,"&lt;&gt;0")*5+COUNTIF(P33:S37,"&lt;&gt;0")*4)+COUNTIF(X33:X37,"&lt;&gt;0")*6))+Y33-IF(N39=0,0,5)-IF(R39=0,0,5)</f>
        <v>100</v>
      </c>
      <c r="AA33" s="61"/>
    </row>
    <row r="34" spans="1:27" ht="14.25" customHeight="1">
      <c r="A34" s="83"/>
      <c r="B34" s="84"/>
      <c r="C34" s="84"/>
      <c r="D34" s="84"/>
      <c r="E34" s="85"/>
      <c r="F34" s="81"/>
      <c r="G34" s="11" t="s">
        <v>39</v>
      </c>
      <c r="H34" s="14">
        <v>0</v>
      </c>
      <c r="I34" s="78"/>
      <c r="J34" s="9" t="e">
        <f ca="1">(F33-$K$5)/4</f>
        <v>#REF!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/>
      <c r="U34" s="12"/>
      <c r="V34" s="12"/>
      <c r="W34" s="12"/>
      <c r="X34" s="17">
        <v>0</v>
      </c>
      <c r="Y34" s="58"/>
      <c r="Z34" s="60"/>
      <c r="AA34" s="62"/>
    </row>
    <row r="35" spans="1:27" ht="14.25" customHeight="1">
      <c r="A35" s="83"/>
      <c r="B35" s="84"/>
      <c r="C35" s="84"/>
      <c r="D35" s="84"/>
      <c r="E35" s="85"/>
      <c r="F35" s="81"/>
      <c r="G35" s="11" t="s">
        <v>40</v>
      </c>
      <c r="H35" s="14">
        <v>0</v>
      </c>
      <c r="I35" s="78"/>
      <c r="J35" s="9" t="e">
        <f ca="1">(F33-$K$5)*2/4</f>
        <v>#REF!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/>
      <c r="U35" s="12"/>
      <c r="V35" s="12"/>
      <c r="W35" s="12"/>
      <c r="X35" s="17">
        <v>0</v>
      </c>
      <c r="Y35" s="58"/>
      <c r="Z35" s="60"/>
      <c r="AA35" s="62"/>
    </row>
    <row r="36" spans="1:27" ht="14.25" customHeight="1">
      <c r="A36" s="83"/>
      <c r="B36" s="84"/>
      <c r="C36" s="84"/>
      <c r="D36" s="84"/>
      <c r="E36" s="85"/>
      <c r="F36" s="81"/>
      <c r="G36" s="13" t="s">
        <v>41</v>
      </c>
      <c r="H36" s="14">
        <v>0</v>
      </c>
      <c r="I36" s="78"/>
      <c r="J36" s="9" t="e">
        <f ca="1">(F33-$K$5)*3/4</f>
        <v>#REF!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/>
      <c r="U36" s="12"/>
      <c r="V36" s="12"/>
      <c r="W36" s="12"/>
      <c r="X36" s="17">
        <v>0</v>
      </c>
      <c r="Y36" s="58"/>
      <c r="Z36" s="60"/>
      <c r="AA36" s="62"/>
    </row>
    <row r="37" spans="1:27" ht="14.25" customHeight="1">
      <c r="A37" s="83"/>
      <c r="B37" s="84"/>
      <c r="C37" s="84"/>
      <c r="D37" s="84"/>
      <c r="E37" s="85"/>
      <c r="F37" s="81"/>
      <c r="G37" s="13" t="s">
        <v>5</v>
      </c>
      <c r="H37" s="14">
        <v>0</v>
      </c>
      <c r="I37" s="78"/>
      <c r="J37" s="9" t="e">
        <f ca="1">(F33-$K$5)*4/4</f>
        <v>#REF!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/>
      <c r="U37" s="12"/>
      <c r="V37" s="12"/>
      <c r="W37" s="12"/>
      <c r="X37" s="17">
        <v>0</v>
      </c>
      <c r="Y37" s="58"/>
      <c r="Z37" s="60"/>
      <c r="AA37" s="62"/>
    </row>
    <row r="38" spans="1:27" ht="14.25" customHeight="1">
      <c r="A38" s="83"/>
      <c r="B38" s="84"/>
      <c r="C38" s="84"/>
      <c r="D38" s="84"/>
      <c r="E38" s="85"/>
      <c r="F38" s="81"/>
      <c r="G38" s="13" t="s">
        <v>11</v>
      </c>
      <c r="H38" s="14">
        <v>0</v>
      </c>
      <c r="I38" s="78"/>
      <c r="J38" s="64" t="s">
        <v>42</v>
      </c>
      <c r="K38" s="64"/>
      <c r="L38" s="64"/>
      <c r="M38" s="64"/>
      <c r="N38" s="64" t="s">
        <v>43</v>
      </c>
      <c r="O38" s="64"/>
      <c r="P38" s="64"/>
      <c r="Q38" s="64"/>
      <c r="R38" s="65" t="s">
        <v>48</v>
      </c>
      <c r="S38" s="65"/>
      <c r="T38" s="65"/>
      <c r="U38" s="66" t="s">
        <v>45</v>
      </c>
      <c r="V38" s="67"/>
      <c r="W38" s="67"/>
      <c r="X38" s="68"/>
      <c r="Y38" s="58"/>
      <c r="Z38" s="60"/>
      <c r="AA38" s="62"/>
    </row>
    <row r="39" spans="1:27" ht="14.25" customHeight="1">
      <c r="A39" s="83"/>
      <c r="B39" s="84"/>
      <c r="C39" s="84"/>
      <c r="D39" s="84"/>
      <c r="E39" s="85"/>
      <c r="F39" s="82"/>
      <c r="G39" s="13" t="s">
        <v>12</v>
      </c>
      <c r="H39" s="14">
        <v>0</v>
      </c>
      <c r="I39" s="79"/>
      <c r="J39" s="69">
        <v>0</v>
      </c>
      <c r="K39" s="70"/>
      <c r="L39" s="70"/>
      <c r="M39" s="17"/>
      <c r="N39" s="69">
        <v>0</v>
      </c>
      <c r="O39" s="70"/>
      <c r="P39" s="70"/>
      <c r="Q39" s="71"/>
      <c r="R39" s="69">
        <v>0</v>
      </c>
      <c r="S39" s="70"/>
      <c r="T39" s="70"/>
      <c r="U39" s="69">
        <v>0</v>
      </c>
      <c r="V39" s="70"/>
      <c r="W39" s="70"/>
      <c r="X39" s="71"/>
      <c r="Y39" s="58"/>
      <c r="Z39" s="60"/>
      <c r="AA39" s="63"/>
    </row>
  </sheetData>
  <mergeCells count="106">
    <mergeCell ref="F1:I1"/>
    <mergeCell ref="A1:E1"/>
    <mergeCell ref="F12:F18"/>
    <mergeCell ref="I12:I18"/>
    <mergeCell ref="I5:I11"/>
    <mergeCell ref="F5:F11"/>
    <mergeCell ref="A12:A18"/>
    <mergeCell ref="B12:B18"/>
    <mergeCell ref="C12:C18"/>
    <mergeCell ref="D12:D18"/>
    <mergeCell ref="E12:E18"/>
    <mergeCell ref="A5:A11"/>
    <mergeCell ref="B5:B11"/>
    <mergeCell ref="C5:C11"/>
    <mergeCell ref="D5:D11"/>
    <mergeCell ref="E5:E11"/>
    <mergeCell ref="A2:A4"/>
    <mergeCell ref="B2:B4"/>
    <mergeCell ref="C2:C4"/>
    <mergeCell ref="D2:D4"/>
    <mergeCell ref="E2:E4"/>
    <mergeCell ref="F2:F4"/>
    <mergeCell ref="G3:H4"/>
    <mergeCell ref="I3:I4"/>
    <mergeCell ref="I19:I25"/>
    <mergeCell ref="F19:F25"/>
    <mergeCell ref="A26:A32"/>
    <mergeCell ref="B26:B32"/>
    <mergeCell ref="C26:C32"/>
    <mergeCell ref="D26:D32"/>
    <mergeCell ref="E26:E32"/>
    <mergeCell ref="A19:A25"/>
    <mergeCell ref="B19:B25"/>
    <mergeCell ref="C19:C25"/>
    <mergeCell ref="D19:D25"/>
    <mergeCell ref="E19:E25"/>
    <mergeCell ref="G2:AA2"/>
    <mergeCell ref="J3:O3"/>
    <mergeCell ref="P3:X3"/>
    <mergeCell ref="Y3:Y4"/>
    <mergeCell ref="Z3:Z4"/>
    <mergeCell ref="AA3:AA4"/>
    <mergeCell ref="I33:I39"/>
    <mergeCell ref="F33:F39"/>
    <mergeCell ref="A33:A39"/>
    <mergeCell ref="B33:B39"/>
    <mergeCell ref="C33:C39"/>
    <mergeCell ref="D33:D39"/>
    <mergeCell ref="E33:E39"/>
    <mergeCell ref="F26:F32"/>
    <mergeCell ref="I26:I32"/>
    <mergeCell ref="Y5:Y11"/>
    <mergeCell ref="Z5:Z11"/>
    <mergeCell ref="AA5:AA11"/>
    <mergeCell ref="J10:M10"/>
    <mergeCell ref="N10:Q10"/>
    <mergeCell ref="R10:T10"/>
    <mergeCell ref="U10:X10"/>
    <mergeCell ref="J11:L11"/>
    <mergeCell ref="N11:Q11"/>
    <mergeCell ref="R11:T11"/>
    <mergeCell ref="U11:X11"/>
    <mergeCell ref="Y12:Y18"/>
    <mergeCell ref="Z12:Z18"/>
    <mergeCell ref="AA12:AA18"/>
    <mergeCell ref="J17:M17"/>
    <mergeCell ref="N17:Q17"/>
    <mergeCell ref="R17:T17"/>
    <mergeCell ref="U17:X17"/>
    <mergeCell ref="J18:L18"/>
    <mergeCell ref="N18:Q18"/>
    <mergeCell ref="R18:T18"/>
    <mergeCell ref="U18:X18"/>
    <mergeCell ref="Y19:Y25"/>
    <mergeCell ref="Z19:Z25"/>
    <mergeCell ref="AA19:AA25"/>
    <mergeCell ref="J24:M24"/>
    <mergeCell ref="N24:Q24"/>
    <mergeCell ref="R24:T24"/>
    <mergeCell ref="U24:X24"/>
    <mergeCell ref="J25:L25"/>
    <mergeCell ref="N25:Q25"/>
    <mergeCell ref="R25:T25"/>
    <mergeCell ref="U25:X25"/>
    <mergeCell ref="Y26:Y32"/>
    <mergeCell ref="Z26:Z32"/>
    <mergeCell ref="AA26:AA32"/>
    <mergeCell ref="J31:M31"/>
    <mergeCell ref="N31:Q31"/>
    <mergeCell ref="R31:T31"/>
    <mergeCell ref="U31:X31"/>
    <mergeCell ref="J32:L32"/>
    <mergeCell ref="N32:Q32"/>
    <mergeCell ref="R32:T32"/>
    <mergeCell ref="U32:X32"/>
    <mergeCell ref="Y33:Y39"/>
    <mergeCell ref="Z33:Z39"/>
    <mergeCell ref="AA33:AA39"/>
    <mergeCell ref="J38:M38"/>
    <mergeCell ref="N38:Q38"/>
    <mergeCell ref="R38:T38"/>
    <mergeCell ref="U38:X38"/>
    <mergeCell ref="J39:L39"/>
    <mergeCell ref="N39:Q39"/>
    <mergeCell ref="R39:T39"/>
    <mergeCell ref="U39:X39"/>
  </mergeCells>
  <phoneticPr fontId="2" type="noConversion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A18"/>
  <sheetViews>
    <sheetView view="pageBreakPreview" zoomScale="60" workbookViewId="0">
      <selection activeCell="K46" sqref="K46"/>
    </sheetView>
  </sheetViews>
  <sheetFormatPr defaultRowHeight="14.25"/>
  <cols>
    <col min="1" max="1" width="3.75" customWidth="1"/>
    <col min="2" max="2" width="6.875" customWidth="1"/>
    <col min="3" max="3" width="6.125" customWidth="1"/>
    <col min="4" max="4" width="4.625" customWidth="1"/>
    <col min="5" max="5" width="5" customWidth="1"/>
    <col min="6" max="6" width="5.625" customWidth="1"/>
    <col min="7" max="7" width="6.125" customWidth="1"/>
    <col min="8" max="8" width="5" customWidth="1"/>
    <col min="9" max="9" width="4.875" customWidth="1"/>
    <col min="11" max="11" width="5.125" customWidth="1"/>
    <col min="12" max="12" width="3.75" customWidth="1"/>
    <col min="13" max="13" width="2.75" customWidth="1"/>
    <col min="14" max="14" width="3" customWidth="1"/>
    <col min="15" max="15" width="3.125" customWidth="1"/>
    <col min="16" max="16" width="4.25" customWidth="1"/>
    <col min="17" max="17" width="3.75" customWidth="1"/>
    <col min="18" max="18" width="3.375" customWidth="1"/>
    <col min="19" max="19" width="4.375" customWidth="1"/>
    <col min="20" max="23" width="0" hidden="1" customWidth="1"/>
    <col min="24" max="24" width="6.125" customWidth="1"/>
    <col min="26" max="26" width="6.75" customWidth="1"/>
  </cols>
  <sheetData>
    <row r="1" spans="1:27">
      <c r="A1" s="95" t="s">
        <v>8</v>
      </c>
      <c r="B1" s="95"/>
      <c r="C1" s="96" t="s">
        <v>22</v>
      </c>
      <c r="D1" s="96"/>
      <c r="E1" s="4"/>
      <c r="F1" s="4"/>
      <c r="G1" s="2"/>
      <c r="H1" s="2"/>
      <c r="I1" s="2"/>
      <c r="J1" s="10"/>
      <c r="K1" s="10"/>
      <c r="L1" s="1"/>
    </row>
    <row r="2" spans="1:27" ht="14.25" customHeight="1">
      <c r="A2" s="97" t="s">
        <v>0</v>
      </c>
      <c r="B2" s="91" t="s">
        <v>1</v>
      </c>
      <c r="C2" s="91" t="s">
        <v>2</v>
      </c>
      <c r="D2" s="91" t="s">
        <v>3</v>
      </c>
      <c r="E2" s="92" t="s">
        <v>4</v>
      </c>
      <c r="F2" s="94" t="s">
        <v>10</v>
      </c>
      <c r="G2" s="75" t="s">
        <v>9</v>
      </c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</row>
    <row r="3" spans="1:27" ht="14.25" customHeight="1">
      <c r="A3" s="97"/>
      <c r="B3" s="91"/>
      <c r="C3" s="91"/>
      <c r="D3" s="91"/>
      <c r="E3" s="92"/>
      <c r="F3" s="90"/>
      <c r="G3" s="76" t="s">
        <v>6</v>
      </c>
      <c r="H3" s="76"/>
      <c r="I3" s="76" t="s">
        <v>7</v>
      </c>
      <c r="J3" s="76" t="s">
        <v>21</v>
      </c>
      <c r="K3" s="76"/>
      <c r="L3" s="76"/>
      <c r="M3" s="76"/>
      <c r="N3" s="76"/>
      <c r="O3" s="76"/>
      <c r="P3" s="76" t="s">
        <v>23</v>
      </c>
      <c r="Q3" s="76"/>
      <c r="R3" s="76"/>
      <c r="S3" s="76"/>
      <c r="T3" s="76"/>
      <c r="U3" s="76"/>
      <c r="V3" s="76"/>
      <c r="W3" s="76"/>
      <c r="X3" s="76"/>
      <c r="Y3" s="61" t="s">
        <v>24</v>
      </c>
      <c r="Z3" s="76" t="s">
        <v>25</v>
      </c>
      <c r="AA3" s="76" t="s">
        <v>26</v>
      </c>
    </row>
    <row r="4" spans="1:27" ht="24">
      <c r="A4" s="97"/>
      <c r="B4" s="91"/>
      <c r="C4" s="91"/>
      <c r="D4" s="91"/>
      <c r="E4" s="92"/>
      <c r="F4" s="90"/>
      <c r="G4" s="76"/>
      <c r="H4" s="76"/>
      <c r="I4" s="76"/>
      <c r="J4" s="15" t="s">
        <v>27</v>
      </c>
      <c r="K4" s="15" t="s">
        <v>28</v>
      </c>
      <c r="L4" s="15" t="s">
        <v>29</v>
      </c>
      <c r="M4" s="15" t="s">
        <v>30</v>
      </c>
      <c r="N4" s="15" t="s">
        <v>31</v>
      </c>
      <c r="O4" s="15" t="s">
        <v>32</v>
      </c>
      <c r="P4" s="16" t="s">
        <v>33</v>
      </c>
      <c r="Q4" s="16" t="s">
        <v>34</v>
      </c>
      <c r="R4" s="16" t="s">
        <v>35</v>
      </c>
      <c r="S4" s="16" t="s">
        <v>36</v>
      </c>
      <c r="T4" s="16"/>
      <c r="U4" s="16"/>
      <c r="V4" s="16"/>
      <c r="W4" s="16"/>
      <c r="X4" s="16" t="s">
        <v>37</v>
      </c>
      <c r="Y4" s="63"/>
      <c r="Z4" s="76"/>
      <c r="AA4" s="76"/>
    </row>
    <row r="5" spans="1:27">
      <c r="A5" s="93">
        <v>1</v>
      </c>
      <c r="B5" s="84" t="e">
        <f ca="1">INDIRECT("片头申报!"&amp;"c"&amp;(A5+2))</f>
        <v>#REF!</v>
      </c>
      <c r="C5" s="84" t="e">
        <f ca="1">INDIRECT("片头申报!"&amp;"d"&amp;(A5+2))</f>
        <v>#REF!</v>
      </c>
      <c r="D5" s="84" t="e">
        <f ca="1">INDIRECT("片头申报!"&amp;"h"&amp;(A5+2))</f>
        <v>#REF!</v>
      </c>
      <c r="E5" s="85" t="e">
        <f ca="1">INDIRECT("片头申报！"&amp;"f"&amp;(A5+2))</f>
        <v>#REF!</v>
      </c>
      <c r="F5" s="80" t="e">
        <f ca="1">INDIRECT("片头申报!"&amp;"G"&amp;(A5+2))</f>
        <v>#REF!</v>
      </c>
      <c r="G5" s="11" t="s">
        <v>38</v>
      </c>
      <c r="H5" s="14">
        <v>0</v>
      </c>
      <c r="I5" s="77">
        <v>0</v>
      </c>
      <c r="J5" s="9">
        <v>1.3888888888888889E-3</v>
      </c>
      <c r="K5" s="12">
        <v>0</v>
      </c>
      <c r="L5" s="12">
        <v>0</v>
      </c>
      <c r="M5" s="12">
        <v>0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/>
      <c r="U5" s="12"/>
      <c r="V5" s="12"/>
      <c r="W5" s="12"/>
      <c r="X5" s="17">
        <v>0</v>
      </c>
      <c r="Y5" s="57">
        <v>0</v>
      </c>
      <c r="Z5" s="59">
        <f>100-(0.7*((COUNTIF(H5:H7,"&lt;&gt;0")*5+IF(I5=0,0,5)+COUNTIF(K5:O9,"&lt;&gt;0")*3)+IF(J11=0,0,5))+0.3*((COUNTIF(H8:H11,"&lt;&gt;0")*5+COUNTIF(P5:S9,"&lt;&gt;0")*4)+COUNTIF(X5:X9,"&lt;&gt;0")*6))+Y5-IF(N11=0,0,5)-IF(R11=0,0,5)</f>
        <v>100</v>
      </c>
      <c r="AA5" s="61"/>
    </row>
    <row r="6" spans="1:27">
      <c r="A6" s="93"/>
      <c r="B6" s="84"/>
      <c r="C6" s="84"/>
      <c r="D6" s="84"/>
      <c r="E6" s="85"/>
      <c r="F6" s="81"/>
      <c r="G6" s="11" t="s">
        <v>39</v>
      </c>
      <c r="H6" s="14">
        <v>0</v>
      </c>
      <c r="I6" s="78"/>
      <c r="J6" s="9" t="e">
        <f ca="1">(F5-$K$5)/4</f>
        <v>#REF!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/>
      <c r="U6" s="12"/>
      <c r="V6" s="12"/>
      <c r="W6" s="12"/>
      <c r="X6" s="17">
        <v>0</v>
      </c>
      <c r="Y6" s="58"/>
      <c r="Z6" s="60"/>
      <c r="AA6" s="62"/>
    </row>
    <row r="7" spans="1:27">
      <c r="A7" s="93"/>
      <c r="B7" s="84"/>
      <c r="C7" s="84"/>
      <c r="D7" s="84"/>
      <c r="E7" s="85"/>
      <c r="F7" s="81"/>
      <c r="G7" s="11" t="s">
        <v>40</v>
      </c>
      <c r="H7" s="14">
        <v>0</v>
      </c>
      <c r="I7" s="78"/>
      <c r="J7" s="9" t="e">
        <f ca="1">(F5-$K$5)*2/4</f>
        <v>#REF!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/>
      <c r="U7" s="12"/>
      <c r="V7" s="12"/>
      <c r="W7" s="12"/>
      <c r="X7" s="17">
        <v>0</v>
      </c>
      <c r="Y7" s="58"/>
      <c r="Z7" s="60"/>
      <c r="AA7" s="62"/>
    </row>
    <row r="8" spans="1:27">
      <c r="A8" s="93"/>
      <c r="B8" s="84"/>
      <c r="C8" s="84"/>
      <c r="D8" s="84"/>
      <c r="E8" s="85"/>
      <c r="F8" s="81"/>
      <c r="G8" s="13" t="s">
        <v>41</v>
      </c>
      <c r="H8" s="14">
        <v>0</v>
      </c>
      <c r="I8" s="78"/>
      <c r="J8" s="9" t="e">
        <f ca="1">(F5-$K$5)*3/4</f>
        <v>#REF!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/>
      <c r="U8" s="12"/>
      <c r="V8" s="12"/>
      <c r="W8" s="12"/>
      <c r="X8" s="17">
        <v>0</v>
      </c>
      <c r="Y8" s="58"/>
      <c r="Z8" s="60"/>
      <c r="AA8" s="62"/>
    </row>
    <row r="9" spans="1:27">
      <c r="A9" s="93"/>
      <c r="B9" s="84"/>
      <c r="C9" s="84"/>
      <c r="D9" s="84"/>
      <c r="E9" s="85"/>
      <c r="F9" s="81"/>
      <c r="G9" s="13" t="s">
        <v>5</v>
      </c>
      <c r="H9" s="14">
        <v>0</v>
      </c>
      <c r="I9" s="78"/>
      <c r="J9" s="9" t="e">
        <f ca="1">(F5-$K$5)*4/4</f>
        <v>#REF!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/>
      <c r="U9" s="12"/>
      <c r="V9" s="12"/>
      <c r="W9" s="12"/>
      <c r="X9" s="17">
        <v>0</v>
      </c>
      <c r="Y9" s="58"/>
      <c r="Z9" s="60"/>
      <c r="AA9" s="62"/>
    </row>
    <row r="10" spans="1:27" ht="14.25" customHeight="1">
      <c r="A10" s="93"/>
      <c r="B10" s="84"/>
      <c r="C10" s="84"/>
      <c r="D10" s="84"/>
      <c r="E10" s="85"/>
      <c r="F10" s="81"/>
      <c r="G10" s="13" t="s">
        <v>11</v>
      </c>
      <c r="H10" s="14">
        <v>0</v>
      </c>
      <c r="I10" s="78"/>
      <c r="J10" s="64" t="s">
        <v>42</v>
      </c>
      <c r="K10" s="64"/>
      <c r="L10" s="64"/>
      <c r="M10" s="64"/>
      <c r="N10" s="64" t="s">
        <v>43</v>
      </c>
      <c r="O10" s="64"/>
      <c r="P10" s="64"/>
      <c r="Q10" s="64"/>
      <c r="R10" s="64" t="s">
        <v>44</v>
      </c>
      <c r="S10" s="64"/>
      <c r="T10" s="64"/>
      <c r="U10" s="66" t="s">
        <v>45</v>
      </c>
      <c r="V10" s="67"/>
      <c r="W10" s="67"/>
      <c r="X10" s="68"/>
      <c r="Y10" s="58"/>
      <c r="Z10" s="60"/>
      <c r="AA10" s="62"/>
    </row>
    <row r="11" spans="1:27">
      <c r="A11" s="93"/>
      <c r="B11" s="84"/>
      <c r="C11" s="84"/>
      <c r="D11" s="84"/>
      <c r="E11" s="85"/>
      <c r="F11" s="82"/>
      <c r="G11" s="13" t="s">
        <v>12</v>
      </c>
      <c r="H11" s="14">
        <v>0</v>
      </c>
      <c r="I11" s="79"/>
      <c r="J11" s="69">
        <v>0</v>
      </c>
      <c r="K11" s="70"/>
      <c r="L11" s="70"/>
      <c r="M11" s="17"/>
      <c r="N11" s="69">
        <v>0</v>
      </c>
      <c r="O11" s="70"/>
      <c r="P11" s="70"/>
      <c r="Q11" s="71"/>
      <c r="R11" s="69">
        <v>0</v>
      </c>
      <c r="S11" s="70"/>
      <c r="T11" s="70"/>
      <c r="U11" s="69">
        <v>0</v>
      </c>
      <c r="V11" s="70"/>
      <c r="W11" s="70"/>
      <c r="X11" s="71"/>
      <c r="Y11" s="58"/>
      <c r="Z11" s="60"/>
      <c r="AA11" s="63"/>
    </row>
    <row r="12" spans="1:27" ht="14.25" customHeight="1">
      <c r="A12" s="93">
        <v>2</v>
      </c>
      <c r="B12" s="84" t="e">
        <f t="shared" ref="B12" ca="1" si="0">INDIRECT("片头申报!"&amp;"c"&amp;(A12+2))</f>
        <v>#REF!</v>
      </c>
      <c r="C12" s="84" t="e">
        <f t="shared" ref="C12" ca="1" si="1">INDIRECT("片头申报!"&amp;"d"&amp;(A12+2))</f>
        <v>#REF!</v>
      </c>
      <c r="D12" s="84" t="e">
        <f ca="1">INDIRECT("片头申报!"&amp;"h"&amp;(A12+2))</f>
        <v>#REF!</v>
      </c>
      <c r="E12" s="85" t="e">
        <f t="shared" ref="E12" ca="1" si="2">INDIRECT("片头申报！"&amp;"f"&amp;(A12+2))</f>
        <v>#REF!</v>
      </c>
      <c r="F12" s="80" t="e">
        <f t="shared" ref="F12" ca="1" si="3">INDIRECT("片头申报!"&amp;"G"&amp;(A12+2))</f>
        <v>#REF!</v>
      </c>
      <c r="G12" s="11" t="s">
        <v>38</v>
      </c>
      <c r="H12" s="14">
        <v>0</v>
      </c>
      <c r="I12" s="77">
        <v>0</v>
      </c>
      <c r="J12" s="9">
        <v>1.3888888888888889E-3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/>
      <c r="U12" s="12"/>
      <c r="V12" s="12"/>
      <c r="W12" s="12"/>
      <c r="X12" s="17">
        <v>0</v>
      </c>
      <c r="Y12" s="57">
        <v>0</v>
      </c>
      <c r="Z12" s="59">
        <f>100-(0.7*((COUNTIF(H12:H14,"&lt;&gt;0")*5+IF(I12=0,0,5)+COUNTIF(K12:O16,"&lt;&gt;0")*3)+IF(J18=0,0,5))+0.3*((COUNTIF(H15:H18,"&lt;&gt;0")*5+COUNTIF(P12:S16,"&lt;&gt;0")*4)+COUNTIF(X12:X16,"&lt;&gt;0")*6))+Y12-IF(N18=0,0,5)-IF(R18=0,0,5)</f>
        <v>100</v>
      </c>
      <c r="AA12" s="61"/>
    </row>
    <row r="13" spans="1:27">
      <c r="A13" s="93"/>
      <c r="B13" s="84"/>
      <c r="C13" s="84"/>
      <c r="D13" s="84"/>
      <c r="E13" s="85"/>
      <c r="F13" s="81"/>
      <c r="G13" s="11" t="s">
        <v>39</v>
      </c>
      <c r="H13" s="14">
        <v>0</v>
      </c>
      <c r="I13" s="78"/>
      <c r="J13" s="9" t="e">
        <f ca="1">(F12-$K$5)/4</f>
        <v>#REF!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/>
      <c r="U13" s="12"/>
      <c r="V13" s="12"/>
      <c r="W13" s="12"/>
      <c r="X13" s="17">
        <v>0</v>
      </c>
      <c r="Y13" s="58"/>
      <c r="Z13" s="60"/>
      <c r="AA13" s="62"/>
    </row>
    <row r="14" spans="1:27">
      <c r="A14" s="93"/>
      <c r="B14" s="84"/>
      <c r="C14" s="84"/>
      <c r="D14" s="84"/>
      <c r="E14" s="85"/>
      <c r="F14" s="81"/>
      <c r="G14" s="11" t="s">
        <v>40</v>
      </c>
      <c r="H14" s="14">
        <v>0</v>
      </c>
      <c r="I14" s="78"/>
      <c r="J14" s="9" t="e">
        <f ca="1">(F12-$K$5)*2/4</f>
        <v>#REF!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/>
      <c r="U14" s="12"/>
      <c r="V14" s="12"/>
      <c r="W14" s="12"/>
      <c r="X14" s="17">
        <v>0</v>
      </c>
      <c r="Y14" s="58"/>
      <c r="Z14" s="60"/>
      <c r="AA14" s="62"/>
    </row>
    <row r="15" spans="1:27">
      <c r="A15" s="93"/>
      <c r="B15" s="84"/>
      <c r="C15" s="84"/>
      <c r="D15" s="84"/>
      <c r="E15" s="85"/>
      <c r="F15" s="81"/>
      <c r="G15" s="13" t="s">
        <v>41</v>
      </c>
      <c r="H15" s="14">
        <v>0</v>
      </c>
      <c r="I15" s="78"/>
      <c r="J15" s="9" t="e">
        <f ca="1">(F12-$K$5)*3/4</f>
        <v>#REF!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/>
      <c r="U15" s="12"/>
      <c r="V15" s="12"/>
      <c r="W15" s="12"/>
      <c r="X15" s="17">
        <v>0</v>
      </c>
      <c r="Y15" s="58"/>
      <c r="Z15" s="60"/>
      <c r="AA15" s="62"/>
    </row>
    <row r="16" spans="1:27">
      <c r="A16" s="93"/>
      <c r="B16" s="84"/>
      <c r="C16" s="84"/>
      <c r="D16" s="84"/>
      <c r="E16" s="85"/>
      <c r="F16" s="81"/>
      <c r="G16" s="13" t="s">
        <v>5</v>
      </c>
      <c r="H16" s="14">
        <v>0</v>
      </c>
      <c r="I16" s="78"/>
      <c r="J16" s="9" t="e">
        <f ca="1">(F12-$K$5)*4/4</f>
        <v>#REF!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/>
      <c r="U16" s="12"/>
      <c r="V16" s="12"/>
      <c r="W16" s="12"/>
      <c r="X16" s="17">
        <v>0</v>
      </c>
      <c r="Y16" s="58"/>
      <c r="Z16" s="60"/>
      <c r="AA16" s="62"/>
    </row>
    <row r="17" spans="1:27" ht="14.25" customHeight="1">
      <c r="A17" s="93"/>
      <c r="B17" s="84"/>
      <c r="C17" s="84"/>
      <c r="D17" s="84"/>
      <c r="E17" s="85"/>
      <c r="F17" s="81"/>
      <c r="G17" s="13" t="s">
        <v>11</v>
      </c>
      <c r="H17" s="14">
        <v>0</v>
      </c>
      <c r="I17" s="78"/>
      <c r="J17" s="64" t="s">
        <v>42</v>
      </c>
      <c r="K17" s="64"/>
      <c r="L17" s="64"/>
      <c r="M17" s="64"/>
      <c r="N17" s="64" t="s">
        <v>43</v>
      </c>
      <c r="O17" s="64"/>
      <c r="P17" s="64"/>
      <c r="Q17" s="64"/>
      <c r="R17" s="64" t="s">
        <v>44</v>
      </c>
      <c r="S17" s="64"/>
      <c r="T17" s="64"/>
      <c r="U17" s="66" t="s">
        <v>45</v>
      </c>
      <c r="V17" s="67"/>
      <c r="W17" s="67"/>
      <c r="X17" s="68"/>
      <c r="Y17" s="58"/>
      <c r="Z17" s="60"/>
      <c r="AA17" s="62"/>
    </row>
    <row r="18" spans="1:27">
      <c r="A18" s="93"/>
      <c r="B18" s="84"/>
      <c r="C18" s="84"/>
      <c r="D18" s="84"/>
      <c r="E18" s="85"/>
      <c r="F18" s="82"/>
      <c r="G18" s="13" t="s">
        <v>12</v>
      </c>
      <c r="H18" s="14">
        <v>0</v>
      </c>
      <c r="I18" s="79"/>
      <c r="J18" s="69">
        <v>0</v>
      </c>
      <c r="K18" s="70"/>
      <c r="L18" s="70"/>
      <c r="M18" s="17"/>
      <c r="N18" s="69">
        <v>0</v>
      </c>
      <c r="O18" s="70"/>
      <c r="P18" s="70"/>
      <c r="Q18" s="71"/>
      <c r="R18" s="69">
        <v>0</v>
      </c>
      <c r="S18" s="70"/>
      <c r="T18" s="70"/>
      <c r="U18" s="69">
        <v>0</v>
      </c>
      <c r="V18" s="70"/>
      <c r="W18" s="70"/>
      <c r="X18" s="71"/>
      <c r="Y18" s="58"/>
      <c r="Z18" s="60"/>
      <c r="AA18" s="63"/>
    </row>
  </sheetData>
  <mergeCells count="52">
    <mergeCell ref="E2:E4"/>
    <mergeCell ref="F2:F4"/>
    <mergeCell ref="G3:H4"/>
    <mergeCell ref="I3:I4"/>
    <mergeCell ref="A1:B1"/>
    <mergeCell ref="C1:D1"/>
    <mergeCell ref="A2:A4"/>
    <mergeCell ref="B2:B4"/>
    <mergeCell ref="C2:C4"/>
    <mergeCell ref="D2:D4"/>
    <mergeCell ref="G2:AA2"/>
    <mergeCell ref="J3:O3"/>
    <mergeCell ref="P3:X3"/>
    <mergeCell ref="Y3:Y4"/>
    <mergeCell ref="Z3:Z4"/>
    <mergeCell ref="AA3:AA4"/>
    <mergeCell ref="I5:I11"/>
    <mergeCell ref="A12:A18"/>
    <mergeCell ref="B12:B18"/>
    <mergeCell ref="C12:C18"/>
    <mergeCell ref="D12:D18"/>
    <mergeCell ref="E12:E18"/>
    <mergeCell ref="F12:F18"/>
    <mergeCell ref="A5:A11"/>
    <mergeCell ref="B5:B11"/>
    <mergeCell ref="C5:C11"/>
    <mergeCell ref="D5:D11"/>
    <mergeCell ref="E5:E11"/>
    <mergeCell ref="F5:F11"/>
    <mergeCell ref="I12:I18"/>
    <mergeCell ref="Y5:Y11"/>
    <mergeCell ref="Z5:Z11"/>
    <mergeCell ref="AA5:AA11"/>
    <mergeCell ref="J10:M10"/>
    <mergeCell ref="N10:Q10"/>
    <mergeCell ref="R10:T10"/>
    <mergeCell ref="U10:X10"/>
    <mergeCell ref="J11:L11"/>
    <mergeCell ref="N11:Q11"/>
    <mergeCell ref="R11:T11"/>
    <mergeCell ref="U11:X11"/>
    <mergeCell ref="Y12:Y18"/>
    <mergeCell ref="Z12:Z18"/>
    <mergeCell ref="AA12:AA18"/>
    <mergeCell ref="J17:M17"/>
    <mergeCell ref="N17:Q17"/>
    <mergeCell ref="R17:T17"/>
    <mergeCell ref="U17:X17"/>
    <mergeCell ref="J18:L18"/>
    <mergeCell ref="N18:Q18"/>
    <mergeCell ref="R18:T18"/>
    <mergeCell ref="U18:X18"/>
  </mergeCells>
  <phoneticPr fontId="2" type="noConversion"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AA123"/>
  <sheetViews>
    <sheetView view="pageBreakPreview" topLeftCell="A8" zoomScale="80" zoomScaleSheetLayoutView="80" workbookViewId="0">
      <selection activeCell="H8" sqref="A1:AA123"/>
    </sheetView>
  </sheetViews>
  <sheetFormatPr defaultColWidth="15.25" defaultRowHeight="14.25"/>
  <cols>
    <col min="1" max="1" width="4.5" style="8" customWidth="1"/>
    <col min="2" max="2" width="4.75" style="2" customWidth="1"/>
    <col min="3" max="3" width="5.375" style="1" customWidth="1"/>
    <col min="4" max="4" width="4.375" style="1" customWidth="1"/>
    <col min="5" max="5" width="5" style="4" customWidth="1"/>
    <col min="6" max="6" width="7.25" style="5" customWidth="1"/>
    <col min="7" max="8" width="5" style="2" customWidth="1"/>
    <col min="9" max="9" width="4.375" style="2" customWidth="1"/>
    <col min="10" max="10" width="8.625" style="2" customWidth="1"/>
    <col min="11" max="11" width="5" style="2" customWidth="1"/>
    <col min="12" max="12" width="4.375" style="2" customWidth="1"/>
    <col min="13" max="13" width="5" style="2" customWidth="1"/>
    <col min="14" max="14" width="4.375" style="2" customWidth="1"/>
    <col min="15" max="15" width="5" style="2" customWidth="1"/>
    <col min="16" max="16" width="6.375" style="6" customWidth="1"/>
    <col min="17" max="17" width="6.125" style="6" customWidth="1"/>
    <col min="18" max="18" width="5.75" style="1" customWidth="1"/>
    <col min="19" max="19" width="5.375" style="1" customWidth="1"/>
    <col min="20" max="20" width="5.75" style="1" hidden="1" customWidth="1"/>
    <col min="21" max="21" width="5.875" style="1" hidden="1" customWidth="1"/>
    <col min="22" max="22" width="5" style="1" hidden="1" customWidth="1"/>
    <col min="23" max="23" width="7.25" style="1" hidden="1" customWidth="1"/>
    <col min="24" max="24" width="6.75" style="1" customWidth="1"/>
    <col min="25" max="25" width="6.5" style="1" customWidth="1"/>
    <col min="26" max="26" width="6.75" style="1" customWidth="1"/>
    <col min="27" max="16384" width="15.25" style="1"/>
  </cols>
  <sheetData>
    <row r="1" spans="1:27" ht="18.75" customHeight="1">
      <c r="A1" s="98" t="s">
        <v>8</v>
      </c>
      <c r="B1" s="98"/>
      <c r="C1" s="98"/>
      <c r="E1" s="96" t="s">
        <v>14</v>
      </c>
      <c r="F1" s="96"/>
      <c r="P1" s="10"/>
      <c r="Q1" s="10"/>
    </row>
    <row r="2" spans="1:27" s="3" customFormat="1" ht="25.5" customHeight="1">
      <c r="A2" s="97" t="s">
        <v>0</v>
      </c>
      <c r="B2" s="91" t="s">
        <v>1</v>
      </c>
      <c r="C2" s="91" t="s">
        <v>2</v>
      </c>
      <c r="D2" s="91" t="s">
        <v>3</v>
      </c>
      <c r="E2" s="92" t="s">
        <v>4</v>
      </c>
      <c r="F2" s="94" t="s">
        <v>10</v>
      </c>
      <c r="G2" s="75" t="s">
        <v>9</v>
      </c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</row>
    <row r="3" spans="1:27" s="3" customFormat="1" ht="15.75" customHeight="1">
      <c r="A3" s="97"/>
      <c r="B3" s="91"/>
      <c r="C3" s="91"/>
      <c r="D3" s="91"/>
      <c r="E3" s="92"/>
      <c r="F3" s="90"/>
      <c r="G3" s="76" t="s">
        <v>6</v>
      </c>
      <c r="H3" s="76"/>
      <c r="I3" s="76" t="s">
        <v>7</v>
      </c>
      <c r="J3" s="76" t="s">
        <v>21</v>
      </c>
      <c r="K3" s="76"/>
      <c r="L3" s="76"/>
      <c r="M3" s="76"/>
      <c r="N3" s="76"/>
      <c r="O3" s="76"/>
      <c r="P3" s="76" t="s">
        <v>23</v>
      </c>
      <c r="Q3" s="76"/>
      <c r="R3" s="76"/>
      <c r="S3" s="76"/>
      <c r="T3" s="76"/>
      <c r="U3" s="76"/>
      <c r="V3" s="76"/>
      <c r="W3" s="76"/>
      <c r="X3" s="76"/>
      <c r="Y3" s="61" t="s">
        <v>24</v>
      </c>
      <c r="Z3" s="76" t="s">
        <v>25</v>
      </c>
      <c r="AA3" s="76" t="s">
        <v>26</v>
      </c>
    </row>
    <row r="4" spans="1:27" s="3" customFormat="1" ht="24.75" customHeight="1">
      <c r="A4" s="97"/>
      <c r="B4" s="91"/>
      <c r="C4" s="91"/>
      <c r="D4" s="91"/>
      <c r="E4" s="92"/>
      <c r="F4" s="90"/>
      <c r="G4" s="76"/>
      <c r="H4" s="76"/>
      <c r="I4" s="76"/>
      <c r="J4" s="15" t="s">
        <v>27</v>
      </c>
      <c r="K4" s="15" t="s">
        <v>28</v>
      </c>
      <c r="L4" s="15" t="s">
        <v>29</v>
      </c>
      <c r="M4" s="15" t="s">
        <v>30</v>
      </c>
      <c r="N4" s="15" t="s">
        <v>31</v>
      </c>
      <c r="O4" s="15" t="s">
        <v>32</v>
      </c>
      <c r="P4" s="16" t="s">
        <v>33</v>
      </c>
      <c r="Q4" s="16" t="s">
        <v>34</v>
      </c>
      <c r="R4" s="16" t="s">
        <v>35</v>
      </c>
      <c r="S4" s="16" t="s">
        <v>36</v>
      </c>
      <c r="T4" s="16"/>
      <c r="U4" s="16"/>
      <c r="V4" s="16"/>
      <c r="W4" s="16"/>
      <c r="X4" s="16" t="s">
        <v>37</v>
      </c>
      <c r="Y4" s="63"/>
      <c r="Z4" s="76"/>
      <c r="AA4" s="76"/>
    </row>
    <row r="5" spans="1:27" ht="12.75" customHeight="1">
      <c r="A5" s="93">
        <v>1</v>
      </c>
      <c r="B5" s="84" t="e">
        <f ca="1">INDIRECT("高清片头申报!"&amp;"c"&amp;(A5+2))</f>
        <v>#REF!</v>
      </c>
      <c r="C5" s="84" t="e">
        <f ca="1">INDIRECT("高清片头申报!"&amp;"d"&amp;(A5+2))</f>
        <v>#REF!</v>
      </c>
      <c r="D5" s="84" t="e">
        <f ca="1">INDIRECT("高清片头申报!"&amp;"h"&amp;(A5+2))</f>
        <v>#REF!</v>
      </c>
      <c r="E5" s="85" t="e">
        <f ca="1">INDIRECT("高清片头申报！"&amp;"f"&amp;(A5+2))</f>
        <v>#REF!</v>
      </c>
      <c r="F5" s="80" t="e">
        <f ca="1">INDIRECT("高清片头申报!"&amp;"G"&amp;(A5+2))</f>
        <v>#REF!</v>
      </c>
      <c r="G5" s="11" t="s">
        <v>38</v>
      </c>
      <c r="H5" s="14">
        <v>0</v>
      </c>
      <c r="I5" s="77">
        <v>0</v>
      </c>
      <c r="J5" s="9">
        <v>1.3888888888888889E-3</v>
      </c>
      <c r="K5" s="12">
        <v>0</v>
      </c>
      <c r="L5" s="12">
        <v>0</v>
      </c>
      <c r="M5" s="12">
        <v>0</v>
      </c>
      <c r="N5" s="12">
        <v>0</v>
      </c>
      <c r="O5" s="12">
        <v>0</v>
      </c>
      <c r="P5" s="12">
        <v>0</v>
      </c>
      <c r="Q5" s="12">
        <v>0</v>
      </c>
      <c r="R5" s="12">
        <v>0</v>
      </c>
      <c r="S5" s="12">
        <v>0</v>
      </c>
      <c r="T5" s="12"/>
      <c r="U5" s="12"/>
      <c r="V5" s="12"/>
      <c r="W5" s="12"/>
      <c r="X5" s="17">
        <v>0</v>
      </c>
      <c r="Y5" s="57">
        <v>0</v>
      </c>
      <c r="Z5" s="59">
        <f>100-(0.7*((COUNTIF(H5:H7,"&lt;&gt;0")*5+IF(I5=0,0,5)+COUNTIF(K5:O9,"&lt;&gt;0")*3)+IF(J11=0,0,5))+0.3*((COUNTIF(H8:H11,"&lt;&gt;0")*5+COUNTIF(P5:S9,"&lt;&gt;0")*4)+COUNTIF(X5:X9,"&lt;&gt;0")*6))+Y5-IF(N11=0,0,5)-IF(R11=0,0,5)</f>
        <v>100</v>
      </c>
      <c r="AA5" s="61"/>
    </row>
    <row r="6" spans="1:27" ht="12" customHeight="1">
      <c r="A6" s="93"/>
      <c r="B6" s="84"/>
      <c r="C6" s="84"/>
      <c r="D6" s="84"/>
      <c r="E6" s="85"/>
      <c r="F6" s="81"/>
      <c r="G6" s="11" t="s">
        <v>39</v>
      </c>
      <c r="H6" s="14">
        <v>0</v>
      </c>
      <c r="I6" s="78"/>
      <c r="J6" s="9" t="e">
        <f ca="1">(F5-$K$5)/4</f>
        <v>#REF!</v>
      </c>
      <c r="K6" s="12">
        <v>0</v>
      </c>
      <c r="L6" s="12">
        <v>0</v>
      </c>
      <c r="M6" s="12">
        <v>0</v>
      </c>
      <c r="N6" s="12">
        <v>0</v>
      </c>
      <c r="O6" s="12">
        <v>0</v>
      </c>
      <c r="P6" s="12">
        <v>0</v>
      </c>
      <c r="Q6" s="12">
        <v>0</v>
      </c>
      <c r="R6" s="12">
        <v>0</v>
      </c>
      <c r="S6" s="12">
        <v>0</v>
      </c>
      <c r="T6" s="12"/>
      <c r="U6" s="12"/>
      <c r="V6" s="12"/>
      <c r="W6" s="12"/>
      <c r="X6" s="17">
        <v>0</v>
      </c>
      <c r="Y6" s="58"/>
      <c r="Z6" s="60"/>
      <c r="AA6" s="62"/>
    </row>
    <row r="7" spans="1:27" ht="12" customHeight="1">
      <c r="A7" s="93"/>
      <c r="B7" s="84"/>
      <c r="C7" s="84"/>
      <c r="D7" s="84"/>
      <c r="E7" s="85"/>
      <c r="F7" s="81"/>
      <c r="G7" s="11" t="s">
        <v>40</v>
      </c>
      <c r="H7" s="14">
        <v>0</v>
      </c>
      <c r="I7" s="78"/>
      <c r="J7" s="9" t="e">
        <f ca="1">(F5-$K$5)*2/4</f>
        <v>#REF!</v>
      </c>
      <c r="K7" s="12">
        <v>0</v>
      </c>
      <c r="L7" s="12">
        <v>0</v>
      </c>
      <c r="M7" s="12">
        <v>0</v>
      </c>
      <c r="N7" s="12">
        <v>0</v>
      </c>
      <c r="O7" s="12">
        <v>0</v>
      </c>
      <c r="P7" s="12">
        <v>0</v>
      </c>
      <c r="Q7" s="12">
        <v>0</v>
      </c>
      <c r="R7" s="12">
        <v>0</v>
      </c>
      <c r="S7" s="12">
        <v>0</v>
      </c>
      <c r="T7" s="12"/>
      <c r="U7" s="12"/>
      <c r="V7" s="12"/>
      <c r="W7" s="12"/>
      <c r="X7" s="17">
        <v>0</v>
      </c>
      <c r="Y7" s="58"/>
      <c r="Z7" s="60"/>
      <c r="AA7" s="62"/>
    </row>
    <row r="8" spans="1:27" ht="14.25" customHeight="1">
      <c r="A8" s="93"/>
      <c r="B8" s="84"/>
      <c r="C8" s="84"/>
      <c r="D8" s="84"/>
      <c r="E8" s="85"/>
      <c r="F8" s="81"/>
      <c r="G8" s="13" t="s">
        <v>41</v>
      </c>
      <c r="H8" s="14">
        <v>0</v>
      </c>
      <c r="I8" s="78"/>
      <c r="J8" s="9" t="e">
        <f ca="1">(F5-$K$5)*3/4</f>
        <v>#REF!</v>
      </c>
      <c r="K8" s="12">
        <v>0</v>
      </c>
      <c r="L8" s="12">
        <v>0</v>
      </c>
      <c r="M8" s="12">
        <v>0</v>
      </c>
      <c r="N8" s="12">
        <v>0</v>
      </c>
      <c r="O8" s="12">
        <v>0</v>
      </c>
      <c r="P8" s="12">
        <v>0</v>
      </c>
      <c r="Q8" s="12">
        <v>0</v>
      </c>
      <c r="R8" s="12">
        <v>0</v>
      </c>
      <c r="S8" s="12">
        <v>0</v>
      </c>
      <c r="T8" s="12"/>
      <c r="U8" s="12"/>
      <c r="V8" s="12"/>
      <c r="W8" s="12"/>
      <c r="X8" s="17">
        <v>0</v>
      </c>
      <c r="Y8" s="58"/>
      <c r="Z8" s="60"/>
      <c r="AA8" s="62"/>
    </row>
    <row r="9" spans="1:27" ht="15" customHeight="1">
      <c r="A9" s="93"/>
      <c r="B9" s="84"/>
      <c r="C9" s="84"/>
      <c r="D9" s="84"/>
      <c r="E9" s="85"/>
      <c r="F9" s="81"/>
      <c r="G9" s="13" t="s">
        <v>5</v>
      </c>
      <c r="H9" s="14">
        <v>0</v>
      </c>
      <c r="I9" s="78"/>
      <c r="J9" s="9" t="e">
        <f ca="1">(F5-$K$5)*4/4</f>
        <v>#REF!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/>
      <c r="U9" s="12"/>
      <c r="V9" s="12"/>
      <c r="W9" s="12"/>
      <c r="X9" s="17">
        <v>0</v>
      </c>
      <c r="Y9" s="58"/>
      <c r="Z9" s="60"/>
      <c r="AA9" s="62"/>
    </row>
    <row r="10" spans="1:27" ht="15" customHeight="1">
      <c r="A10" s="93"/>
      <c r="B10" s="84"/>
      <c r="C10" s="84"/>
      <c r="D10" s="84"/>
      <c r="E10" s="85"/>
      <c r="F10" s="81"/>
      <c r="G10" s="13" t="s">
        <v>11</v>
      </c>
      <c r="H10" s="14">
        <v>0</v>
      </c>
      <c r="I10" s="78"/>
      <c r="J10" s="64" t="s">
        <v>42</v>
      </c>
      <c r="K10" s="64"/>
      <c r="L10" s="64"/>
      <c r="M10" s="64"/>
      <c r="N10" s="64" t="s">
        <v>43</v>
      </c>
      <c r="O10" s="64"/>
      <c r="P10" s="64"/>
      <c r="Q10" s="64"/>
      <c r="R10" s="64" t="s">
        <v>44</v>
      </c>
      <c r="S10" s="64"/>
      <c r="T10" s="64"/>
      <c r="U10" s="66" t="s">
        <v>45</v>
      </c>
      <c r="V10" s="67"/>
      <c r="W10" s="67"/>
      <c r="X10" s="68"/>
      <c r="Y10" s="58"/>
      <c r="Z10" s="60"/>
      <c r="AA10" s="62"/>
    </row>
    <row r="11" spans="1:27" ht="15" customHeight="1">
      <c r="A11" s="93"/>
      <c r="B11" s="84"/>
      <c r="C11" s="84"/>
      <c r="D11" s="84"/>
      <c r="E11" s="85"/>
      <c r="F11" s="82"/>
      <c r="G11" s="13" t="s">
        <v>12</v>
      </c>
      <c r="H11" s="14">
        <v>0</v>
      </c>
      <c r="I11" s="79"/>
      <c r="J11" s="69">
        <v>0</v>
      </c>
      <c r="K11" s="70"/>
      <c r="L11" s="70"/>
      <c r="M11" s="17"/>
      <c r="N11" s="69">
        <v>0</v>
      </c>
      <c r="O11" s="70"/>
      <c r="P11" s="70"/>
      <c r="Q11" s="71"/>
      <c r="R11" s="69">
        <v>0</v>
      </c>
      <c r="S11" s="70"/>
      <c r="T11" s="70"/>
      <c r="U11" s="69">
        <v>0</v>
      </c>
      <c r="V11" s="70"/>
      <c r="W11" s="70"/>
      <c r="X11" s="71"/>
      <c r="Y11" s="58"/>
      <c r="Z11" s="60"/>
      <c r="AA11" s="63"/>
    </row>
    <row r="12" spans="1:27" ht="12.75" customHeight="1">
      <c r="A12" s="93">
        <v>2</v>
      </c>
      <c r="B12" s="84" t="e">
        <f t="shared" ref="B12" ca="1" si="0">INDIRECT("高清片头申报!"&amp;"c"&amp;(A12+2))</f>
        <v>#REF!</v>
      </c>
      <c r="C12" s="84" t="e">
        <f t="shared" ref="C12" ca="1" si="1">INDIRECT("高清片头申报!"&amp;"d"&amp;(A12+2))</f>
        <v>#REF!</v>
      </c>
      <c r="D12" s="84" t="e">
        <f ca="1">INDIRECT("高清片头申报!"&amp;"h"&amp;(A12+2))</f>
        <v>#REF!</v>
      </c>
      <c r="E12" s="85" t="e">
        <f t="shared" ref="E12" ca="1" si="2">INDIRECT("高清片头申报！"&amp;"f"&amp;(A12+2))</f>
        <v>#REF!</v>
      </c>
      <c r="F12" s="80" t="e">
        <f t="shared" ref="F12" ca="1" si="3">INDIRECT("高清片头申报!"&amp;"G"&amp;(A12+2))</f>
        <v>#REF!</v>
      </c>
      <c r="G12" s="11" t="s">
        <v>38</v>
      </c>
      <c r="H12" s="14">
        <v>0</v>
      </c>
      <c r="I12" s="77">
        <v>0</v>
      </c>
      <c r="J12" s="9">
        <v>1.3888888888888889E-3</v>
      </c>
      <c r="K12" s="12">
        <v>0</v>
      </c>
      <c r="L12" s="12">
        <v>0</v>
      </c>
      <c r="M12" s="12">
        <v>0</v>
      </c>
      <c r="N12" s="12">
        <v>0</v>
      </c>
      <c r="O12" s="12">
        <v>0</v>
      </c>
      <c r="P12" s="12">
        <v>0</v>
      </c>
      <c r="Q12" s="12">
        <v>0</v>
      </c>
      <c r="R12" s="12">
        <v>0</v>
      </c>
      <c r="S12" s="12">
        <v>0</v>
      </c>
      <c r="T12" s="12"/>
      <c r="U12" s="12"/>
      <c r="V12" s="12"/>
      <c r="W12" s="12"/>
      <c r="X12" s="17">
        <v>0</v>
      </c>
      <c r="Y12" s="57">
        <v>0</v>
      </c>
      <c r="Z12" s="59">
        <f>100-(0.7*((COUNTIF(H12:H14,"&lt;&gt;0")*5+IF(I12=0,0,5)+COUNTIF(K12:O16,"&lt;&gt;0")*3)+IF(J18=0,0,5))+0.3*((COUNTIF(H15:H18,"&lt;&gt;0")*5+COUNTIF(P12:S16,"&lt;&gt;0")*4)+COUNTIF(X12:X16,"&lt;&gt;0")*6))+Y12-IF(N18=0,0,5)-IF(R18=0,0,5)</f>
        <v>100</v>
      </c>
      <c r="AA12" s="61"/>
    </row>
    <row r="13" spans="1:27" ht="12" customHeight="1">
      <c r="A13" s="93"/>
      <c r="B13" s="84"/>
      <c r="C13" s="84"/>
      <c r="D13" s="84"/>
      <c r="E13" s="85"/>
      <c r="F13" s="81"/>
      <c r="G13" s="11" t="s">
        <v>39</v>
      </c>
      <c r="H13" s="14">
        <v>0</v>
      </c>
      <c r="I13" s="78"/>
      <c r="J13" s="9" t="e">
        <f ca="1">(F12-$K$5)/4</f>
        <v>#REF!</v>
      </c>
      <c r="K13" s="12">
        <v>0</v>
      </c>
      <c r="L13" s="12">
        <v>0</v>
      </c>
      <c r="M13" s="12">
        <v>0</v>
      </c>
      <c r="N13" s="12">
        <v>0</v>
      </c>
      <c r="O13" s="12">
        <v>0</v>
      </c>
      <c r="P13" s="12">
        <v>0</v>
      </c>
      <c r="Q13" s="12">
        <v>0</v>
      </c>
      <c r="R13" s="12">
        <v>0</v>
      </c>
      <c r="S13" s="12">
        <v>0</v>
      </c>
      <c r="T13" s="12"/>
      <c r="U13" s="12"/>
      <c r="V13" s="12"/>
      <c r="W13" s="12"/>
      <c r="X13" s="17">
        <v>0</v>
      </c>
      <c r="Y13" s="58"/>
      <c r="Z13" s="60"/>
      <c r="AA13" s="62"/>
    </row>
    <row r="14" spans="1:27" ht="12" customHeight="1">
      <c r="A14" s="93"/>
      <c r="B14" s="84"/>
      <c r="C14" s="84"/>
      <c r="D14" s="84"/>
      <c r="E14" s="85"/>
      <c r="F14" s="81"/>
      <c r="G14" s="11" t="s">
        <v>40</v>
      </c>
      <c r="H14" s="14">
        <v>0</v>
      </c>
      <c r="I14" s="78"/>
      <c r="J14" s="9" t="e">
        <f ca="1">(F12-$K$5)*2/4</f>
        <v>#REF!</v>
      </c>
      <c r="K14" s="12">
        <v>0</v>
      </c>
      <c r="L14" s="12">
        <v>0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/>
      <c r="U14" s="12"/>
      <c r="V14" s="12"/>
      <c r="W14" s="12"/>
      <c r="X14" s="17">
        <v>0</v>
      </c>
      <c r="Y14" s="58"/>
      <c r="Z14" s="60"/>
      <c r="AA14" s="62"/>
    </row>
    <row r="15" spans="1:27" ht="14.25" customHeight="1">
      <c r="A15" s="93"/>
      <c r="B15" s="84"/>
      <c r="C15" s="84"/>
      <c r="D15" s="84"/>
      <c r="E15" s="85"/>
      <c r="F15" s="81"/>
      <c r="G15" s="13" t="s">
        <v>41</v>
      </c>
      <c r="H15" s="14">
        <v>0</v>
      </c>
      <c r="I15" s="78"/>
      <c r="J15" s="9" t="e">
        <f ca="1">(F12-$K$5)*3/4</f>
        <v>#REF!</v>
      </c>
      <c r="K15" s="12">
        <v>0</v>
      </c>
      <c r="L15" s="12">
        <v>0</v>
      </c>
      <c r="M15" s="12">
        <v>0</v>
      </c>
      <c r="N15" s="12">
        <v>0</v>
      </c>
      <c r="O15" s="12">
        <v>0</v>
      </c>
      <c r="P15" s="12">
        <v>0</v>
      </c>
      <c r="Q15" s="12">
        <v>0</v>
      </c>
      <c r="R15" s="12">
        <v>0</v>
      </c>
      <c r="S15" s="12">
        <v>0</v>
      </c>
      <c r="T15" s="12"/>
      <c r="U15" s="12"/>
      <c r="V15" s="12"/>
      <c r="W15" s="12"/>
      <c r="X15" s="17">
        <v>0</v>
      </c>
      <c r="Y15" s="58"/>
      <c r="Z15" s="60"/>
      <c r="AA15" s="62"/>
    </row>
    <row r="16" spans="1:27" ht="15" customHeight="1">
      <c r="A16" s="93"/>
      <c r="B16" s="84"/>
      <c r="C16" s="84"/>
      <c r="D16" s="84"/>
      <c r="E16" s="85"/>
      <c r="F16" s="81"/>
      <c r="G16" s="13" t="s">
        <v>5</v>
      </c>
      <c r="H16" s="14">
        <v>0</v>
      </c>
      <c r="I16" s="78"/>
      <c r="J16" s="9" t="e">
        <f ca="1">(F12-$K$5)*4/4</f>
        <v>#REF!</v>
      </c>
      <c r="K16" s="12">
        <v>0</v>
      </c>
      <c r="L16" s="12">
        <v>0</v>
      </c>
      <c r="M16" s="12">
        <v>0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2">
        <v>0</v>
      </c>
      <c r="T16" s="12"/>
      <c r="U16" s="12"/>
      <c r="V16" s="12"/>
      <c r="W16" s="12"/>
      <c r="X16" s="17">
        <v>0</v>
      </c>
      <c r="Y16" s="58"/>
      <c r="Z16" s="60"/>
      <c r="AA16" s="62"/>
    </row>
    <row r="17" spans="1:27" ht="15" customHeight="1">
      <c r="A17" s="93"/>
      <c r="B17" s="84"/>
      <c r="C17" s="84"/>
      <c r="D17" s="84"/>
      <c r="E17" s="85"/>
      <c r="F17" s="81"/>
      <c r="G17" s="13" t="s">
        <v>11</v>
      </c>
      <c r="H17" s="14">
        <v>0</v>
      </c>
      <c r="I17" s="78"/>
      <c r="J17" s="64" t="s">
        <v>42</v>
      </c>
      <c r="K17" s="64"/>
      <c r="L17" s="64"/>
      <c r="M17" s="64"/>
      <c r="N17" s="64" t="s">
        <v>43</v>
      </c>
      <c r="O17" s="64"/>
      <c r="P17" s="64"/>
      <c r="Q17" s="64"/>
      <c r="R17" s="64" t="s">
        <v>44</v>
      </c>
      <c r="S17" s="64"/>
      <c r="T17" s="64"/>
      <c r="U17" s="66" t="s">
        <v>45</v>
      </c>
      <c r="V17" s="67"/>
      <c r="W17" s="67"/>
      <c r="X17" s="68"/>
      <c r="Y17" s="58"/>
      <c r="Z17" s="60"/>
      <c r="AA17" s="62"/>
    </row>
    <row r="18" spans="1:27" ht="15" customHeight="1">
      <c r="A18" s="93"/>
      <c r="B18" s="84"/>
      <c r="C18" s="84"/>
      <c r="D18" s="84"/>
      <c r="E18" s="85"/>
      <c r="F18" s="82"/>
      <c r="G18" s="13" t="s">
        <v>12</v>
      </c>
      <c r="H18" s="14">
        <v>0</v>
      </c>
      <c r="I18" s="79"/>
      <c r="J18" s="69">
        <v>0</v>
      </c>
      <c r="K18" s="70"/>
      <c r="L18" s="70"/>
      <c r="M18" s="17"/>
      <c r="N18" s="69">
        <v>0</v>
      </c>
      <c r="O18" s="70"/>
      <c r="P18" s="70"/>
      <c r="Q18" s="71"/>
      <c r="R18" s="69">
        <v>0</v>
      </c>
      <c r="S18" s="70"/>
      <c r="T18" s="70"/>
      <c r="U18" s="69">
        <v>0</v>
      </c>
      <c r="V18" s="70"/>
      <c r="W18" s="70"/>
      <c r="X18" s="71"/>
      <c r="Y18" s="58"/>
      <c r="Z18" s="60"/>
      <c r="AA18" s="63"/>
    </row>
    <row r="19" spans="1:27" ht="12.75" customHeight="1">
      <c r="A19" s="93">
        <v>3</v>
      </c>
      <c r="B19" s="84" t="e">
        <f t="shared" ref="B19" ca="1" si="4">INDIRECT("高清片头申报!"&amp;"c"&amp;(A19+2))</f>
        <v>#REF!</v>
      </c>
      <c r="C19" s="84" t="e">
        <f t="shared" ref="C19" ca="1" si="5">INDIRECT("高清片头申报!"&amp;"d"&amp;(A19+2))</f>
        <v>#REF!</v>
      </c>
      <c r="D19" s="84" t="e">
        <f ca="1">INDIRECT("高清片头申报!"&amp;"h"&amp;(A19+2))</f>
        <v>#REF!</v>
      </c>
      <c r="E19" s="85" t="e">
        <f t="shared" ref="E19" ca="1" si="6">INDIRECT("高清片头申报！"&amp;"f"&amp;(A19+2))</f>
        <v>#REF!</v>
      </c>
      <c r="F19" s="80" t="e">
        <f t="shared" ref="F19" ca="1" si="7">INDIRECT("高清片头申报!"&amp;"G"&amp;(A19+2))</f>
        <v>#REF!</v>
      </c>
      <c r="G19" s="11" t="s">
        <v>38</v>
      </c>
      <c r="H19" s="14">
        <v>0</v>
      </c>
      <c r="I19" s="77">
        <v>0</v>
      </c>
      <c r="J19" s="9">
        <v>1.3888888888888889E-3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/>
      <c r="U19" s="12"/>
      <c r="V19" s="12"/>
      <c r="W19" s="12"/>
      <c r="X19" s="17">
        <v>0</v>
      </c>
      <c r="Y19" s="57">
        <v>0</v>
      </c>
      <c r="Z19" s="59">
        <f>100-(0.7*((COUNTIF(H19:H21,"&lt;&gt;0")*5+IF(I19=0,0,5)+COUNTIF(K19:O23,"&lt;&gt;0")*3)+IF(J25=0,0,5))+0.3*((COUNTIF(H22:H25,"&lt;&gt;0")*5+COUNTIF(P19:S23,"&lt;&gt;0")*4)+COUNTIF(X19:X23,"&lt;&gt;0")*6))+Y19-IF(N25=0,0,5)-IF(R25=0,0,5)</f>
        <v>100</v>
      </c>
      <c r="AA19" s="61"/>
    </row>
    <row r="20" spans="1:27" ht="12" customHeight="1">
      <c r="A20" s="93"/>
      <c r="B20" s="84"/>
      <c r="C20" s="84"/>
      <c r="D20" s="84"/>
      <c r="E20" s="85"/>
      <c r="F20" s="81"/>
      <c r="G20" s="11" t="s">
        <v>39</v>
      </c>
      <c r="H20" s="14">
        <v>0</v>
      </c>
      <c r="I20" s="78"/>
      <c r="J20" s="9" t="e">
        <f ca="1">(F19-$K$5)/4</f>
        <v>#REF!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/>
      <c r="U20" s="12"/>
      <c r="V20" s="12"/>
      <c r="W20" s="12"/>
      <c r="X20" s="17">
        <v>0</v>
      </c>
      <c r="Y20" s="58"/>
      <c r="Z20" s="60"/>
      <c r="AA20" s="62"/>
    </row>
    <row r="21" spans="1:27" ht="12" customHeight="1">
      <c r="A21" s="93"/>
      <c r="B21" s="84"/>
      <c r="C21" s="84"/>
      <c r="D21" s="84"/>
      <c r="E21" s="85"/>
      <c r="F21" s="81"/>
      <c r="G21" s="11" t="s">
        <v>40</v>
      </c>
      <c r="H21" s="14">
        <v>0</v>
      </c>
      <c r="I21" s="78"/>
      <c r="J21" s="9" t="e">
        <f ca="1">(F19-$K$5)*2/4</f>
        <v>#REF!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/>
      <c r="U21" s="12"/>
      <c r="V21" s="12"/>
      <c r="W21" s="12"/>
      <c r="X21" s="17">
        <v>0</v>
      </c>
      <c r="Y21" s="58"/>
      <c r="Z21" s="60"/>
      <c r="AA21" s="62"/>
    </row>
    <row r="22" spans="1:27" ht="14.25" customHeight="1">
      <c r="A22" s="93"/>
      <c r="B22" s="84"/>
      <c r="C22" s="84"/>
      <c r="D22" s="84"/>
      <c r="E22" s="85"/>
      <c r="F22" s="81"/>
      <c r="G22" s="13" t="s">
        <v>41</v>
      </c>
      <c r="H22" s="14">
        <v>0</v>
      </c>
      <c r="I22" s="78"/>
      <c r="J22" s="9" t="e">
        <f ca="1">(F19-$K$5)*3/4</f>
        <v>#REF!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/>
      <c r="U22" s="12"/>
      <c r="V22" s="12"/>
      <c r="W22" s="12"/>
      <c r="X22" s="17">
        <v>0</v>
      </c>
      <c r="Y22" s="58"/>
      <c r="Z22" s="60"/>
      <c r="AA22" s="62"/>
    </row>
    <row r="23" spans="1:27" ht="15" customHeight="1">
      <c r="A23" s="93"/>
      <c r="B23" s="84"/>
      <c r="C23" s="84"/>
      <c r="D23" s="84"/>
      <c r="E23" s="85"/>
      <c r="F23" s="81"/>
      <c r="G23" s="13" t="s">
        <v>5</v>
      </c>
      <c r="H23" s="14">
        <v>0</v>
      </c>
      <c r="I23" s="78"/>
      <c r="J23" s="9" t="e">
        <f ca="1">(F19-$K$5)*4/4</f>
        <v>#REF!</v>
      </c>
      <c r="K23" s="12">
        <v>0</v>
      </c>
      <c r="L23" s="12">
        <v>0</v>
      </c>
      <c r="M23" s="12">
        <v>0</v>
      </c>
      <c r="N23" s="12">
        <v>0</v>
      </c>
      <c r="O23" s="12">
        <v>0</v>
      </c>
      <c r="P23" s="12">
        <v>0</v>
      </c>
      <c r="Q23" s="12">
        <v>0</v>
      </c>
      <c r="R23" s="12">
        <v>0</v>
      </c>
      <c r="S23" s="12">
        <v>0</v>
      </c>
      <c r="T23" s="12"/>
      <c r="U23" s="12"/>
      <c r="V23" s="12"/>
      <c r="W23" s="12"/>
      <c r="X23" s="17">
        <v>0</v>
      </c>
      <c r="Y23" s="58"/>
      <c r="Z23" s="60"/>
      <c r="AA23" s="62"/>
    </row>
    <row r="24" spans="1:27" ht="9" customHeight="1">
      <c r="A24" s="93"/>
      <c r="B24" s="84"/>
      <c r="C24" s="84"/>
      <c r="D24" s="84"/>
      <c r="E24" s="85"/>
      <c r="F24" s="81"/>
      <c r="G24" s="13" t="s">
        <v>11</v>
      </c>
      <c r="H24" s="14">
        <v>0</v>
      </c>
      <c r="I24" s="78"/>
      <c r="J24" s="64" t="s">
        <v>42</v>
      </c>
      <c r="K24" s="64"/>
      <c r="L24" s="64"/>
      <c r="M24" s="64"/>
      <c r="N24" s="64" t="s">
        <v>43</v>
      </c>
      <c r="O24" s="64"/>
      <c r="P24" s="64"/>
      <c r="Q24" s="64"/>
      <c r="R24" s="64" t="s">
        <v>44</v>
      </c>
      <c r="S24" s="64"/>
      <c r="T24" s="64"/>
      <c r="U24" s="66" t="s">
        <v>45</v>
      </c>
      <c r="V24" s="67"/>
      <c r="W24" s="67"/>
      <c r="X24" s="68"/>
      <c r="Y24" s="58"/>
      <c r="Z24" s="60"/>
      <c r="AA24" s="62"/>
    </row>
    <row r="25" spans="1:27" ht="10.5" customHeight="1">
      <c r="A25" s="93"/>
      <c r="B25" s="84"/>
      <c r="C25" s="84"/>
      <c r="D25" s="84"/>
      <c r="E25" s="85"/>
      <c r="F25" s="82"/>
      <c r="G25" s="13" t="s">
        <v>12</v>
      </c>
      <c r="H25" s="14">
        <v>0</v>
      </c>
      <c r="I25" s="79"/>
      <c r="J25" s="69">
        <v>0</v>
      </c>
      <c r="K25" s="70"/>
      <c r="L25" s="70"/>
      <c r="M25" s="17"/>
      <c r="N25" s="69">
        <v>0</v>
      </c>
      <c r="O25" s="70"/>
      <c r="P25" s="70"/>
      <c r="Q25" s="71"/>
      <c r="R25" s="69">
        <v>0</v>
      </c>
      <c r="S25" s="70"/>
      <c r="T25" s="70"/>
      <c r="U25" s="69">
        <v>0</v>
      </c>
      <c r="V25" s="70"/>
      <c r="W25" s="70"/>
      <c r="X25" s="71"/>
      <c r="Y25" s="58"/>
      <c r="Z25" s="60"/>
      <c r="AA25" s="63"/>
    </row>
    <row r="26" spans="1:27" ht="12.75" customHeight="1">
      <c r="A26" s="93">
        <v>4</v>
      </c>
      <c r="B26" s="84" t="e">
        <f t="shared" ref="B26" ca="1" si="8">INDIRECT("高清片头申报!"&amp;"c"&amp;(A26+2))</f>
        <v>#REF!</v>
      </c>
      <c r="C26" s="84" t="e">
        <f t="shared" ref="C26" ca="1" si="9">INDIRECT("高清片头申报!"&amp;"d"&amp;(A26+2))</f>
        <v>#REF!</v>
      </c>
      <c r="D26" s="84" t="e">
        <f ca="1">INDIRECT("高清片头申报!"&amp;"h"&amp;(A26+2))</f>
        <v>#REF!</v>
      </c>
      <c r="E26" s="85" t="e">
        <f t="shared" ref="E26" ca="1" si="10">INDIRECT("高清片头申报！"&amp;"f"&amp;(A26+2))</f>
        <v>#REF!</v>
      </c>
      <c r="F26" s="80" t="e">
        <f t="shared" ref="F26" ca="1" si="11">INDIRECT("高清片头申报!"&amp;"G"&amp;(A26+2))</f>
        <v>#REF!</v>
      </c>
      <c r="G26" s="11" t="s">
        <v>38</v>
      </c>
      <c r="H26" s="14">
        <v>0</v>
      </c>
      <c r="I26" s="77">
        <v>0</v>
      </c>
      <c r="J26" s="9">
        <v>1.3888888888888889E-3</v>
      </c>
      <c r="K26" s="12">
        <v>0</v>
      </c>
      <c r="L26" s="12">
        <v>0</v>
      </c>
      <c r="M26" s="12">
        <v>0</v>
      </c>
      <c r="N26" s="12">
        <v>0</v>
      </c>
      <c r="O26" s="12">
        <v>0</v>
      </c>
      <c r="P26" s="12">
        <v>0</v>
      </c>
      <c r="Q26" s="12">
        <v>0</v>
      </c>
      <c r="R26" s="12">
        <v>0</v>
      </c>
      <c r="S26" s="12">
        <v>0</v>
      </c>
      <c r="T26" s="12"/>
      <c r="U26" s="12"/>
      <c r="V26" s="12"/>
      <c r="W26" s="12"/>
      <c r="X26" s="17">
        <v>0</v>
      </c>
      <c r="Y26" s="57">
        <v>0</v>
      </c>
      <c r="Z26" s="59">
        <f>100-(0.7*((COUNTIF(H26:H28,"&lt;&gt;0")*5+IF(I26=0,0,5)+COUNTIF(K26:O30,"&lt;&gt;0")*3)+IF(J32=0,0,5))+0.3*((COUNTIF(H29:H32,"&lt;&gt;0")*5+COUNTIF(P26:S30,"&lt;&gt;0")*4)+COUNTIF(X26:X30,"&lt;&gt;0")*6))+Y26-IF(N32=0,0,5)-IF(R32=0,0,5)</f>
        <v>100</v>
      </c>
      <c r="AA26" s="61"/>
    </row>
    <row r="27" spans="1:27" ht="12" customHeight="1">
      <c r="A27" s="93"/>
      <c r="B27" s="84"/>
      <c r="C27" s="84"/>
      <c r="D27" s="84"/>
      <c r="E27" s="85"/>
      <c r="F27" s="81"/>
      <c r="G27" s="11" t="s">
        <v>39</v>
      </c>
      <c r="H27" s="14">
        <v>0</v>
      </c>
      <c r="I27" s="78"/>
      <c r="J27" s="9" t="e">
        <f ca="1">(F26-$K$5)/4</f>
        <v>#REF!</v>
      </c>
      <c r="K27" s="12">
        <v>0</v>
      </c>
      <c r="L27" s="12">
        <v>0</v>
      </c>
      <c r="M27" s="12">
        <v>0</v>
      </c>
      <c r="N27" s="12">
        <v>0</v>
      </c>
      <c r="O27" s="12">
        <v>0</v>
      </c>
      <c r="P27" s="12">
        <v>0</v>
      </c>
      <c r="Q27" s="12">
        <v>0</v>
      </c>
      <c r="R27" s="12">
        <v>0</v>
      </c>
      <c r="S27" s="12">
        <v>0</v>
      </c>
      <c r="T27" s="12"/>
      <c r="U27" s="12"/>
      <c r="V27" s="12"/>
      <c r="W27" s="12"/>
      <c r="X27" s="17">
        <v>0</v>
      </c>
      <c r="Y27" s="58"/>
      <c r="Z27" s="60"/>
      <c r="AA27" s="62"/>
    </row>
    <row r="28" spans="1:27" ht="12" customHeight="1">
      <c r="A28" s="93"/>
      <c r="B28" s="84"/>
      <c r="C28" s="84"/>
      <c r="D28" s="84"/>
      <c r="E28" s="85"/>
      <c r="F28" s="81"/>
      <c r="G28" s="11" t="s">
        <v>40</v>
      </c>
      <c r="H28" s="14">
        <v>0</v>
      </c>
      <c r="I28" s="78"/>
      <c r="J28" s="9" t="e">
        <f ca="1">(F26-$K$5)*2/4</f>
        <v>#REF!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/>
      <c r="U28" s="12"/>
      <c r="V28" s="12"/>
      <c r="W28" s="12"/>
      <c r="X28" s="17">
        <v>0</v>
      </c>
      <c r="Y28" s="58"/>
      <c r="Z28" s="60"/>
      <c r="AA28" s="62"/>
    </row>
    <row r="29" spans="1:27" ht="14.25" customHeight="1">
      <c r="A29" s="93"/>
      <c r="B29" s="84"/>
      <c r="C29" s="84"/>
      <c r="D29" s="84"/>
      <c r="E29" s="85"/>
      <c r="F29" s="81"/>
      <c r="G29" s="13" t="s">
        <v>41</v>
      </c>
      <c r="H29" s="14">
        <v>0</v>
      </c>
      <c r="I29" s="78"/>
      <c r="J29" s="9" t="e">
        <f ca="1">(F26-$K$5)*3/4</f>
        <v>#REF!</v>
      </c>
      <c r="K29" s="12">
        <v>0</v>
      </c>
      <c r="L29" s="12">
        <v>0</v>
      </c>
      <c r="M29" s="12">
        <v>0</v>
      </c>
      <c r="N29" s="12">
        <v>0</v>
      </c>
      <c r="O29" s="12">
        <v>0</v>
      </c>
      <c r="P29" s="12">
        <v>0</v>
      </c>
      <c r="Q29" s="12">
        <v>0</v>
      </c>
      <c r="R29" s="12">
        <v>0</v>
      </c>
      <c r="S29" s="12">
        <v>0</v>
      </c>
      <c r="T29" s="12"/>
      <c r="U29" s="12"/>
      <c r="V29" s="12"/>
      <c r="W29" s="12"/>
      <c r="X29" s="17">
        <v>0</v>
      </c>
      <c r="Y29" s="58"/>
      <c r="Z29" s="60"/>
      <c r="AA29" s="62"/>
    </row>
    <row r="30" spans="1:27" ht="12.75" customHeight="1">
      <c r="A30" s="93"/>
      <c r="B30" s="84"/>
      <c r="C30" s="84"/>
      <c r="D30" s="84"/>
      <c r="E30" s="85"/>
      <c r="F30" s="81"/>
      <c r="G30" s="13" t="s">
        <v>5</v>
      </c>
      <c r="H30" s="14">
        <v>0</v>
      </c>
      <c r="I30" s="78"/>
      <c r="J30" s="9" t="e">
        <f ca="1">(F26-$K$5)*4/4</f>
        <v>#REF!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/>
      <c r="U30" s="12"/>
      <c r="V30" s="12"/>
      <c r="W30" s="12"/>
      <c r="X30" s="17">
        <v>0</v>
      </c>
      <c r="Y30" s="58"/>
      <c r="Z30" s="60"/>
      <c r="AA30" s="62"/>
    </row>
    <row r="31" spans="1:27" ht="10.5" customHeight="1">
      <c r="A31" s="93"/>
      <c r="B31" s="84"/>
      <c r="C31" s="84"/>
      <c r="D31" s="84"/>
      <c r="E31" s="85"/>
      <c r="F31" s="81"/>
      <c r="G31" s="13" t="s">
        <v>11</v>
      </c>
      <c r="H31" s="14">
        <v>0</v>
      </c>
      <c r="I31" s="78"/>
      <c r="J31" s="64" t="s">
        <v>42</v>
      </c>
      <c r="K31" s="64"/>
      <c r="L31" s="64"/>
      <c r="M31" s="64"/>
      <c r="N31" s="64" t="s">
        <v>43</v>
      </c>
      <c r="O31" s="64"/>
      <c r="P31" s="64"/>
      <c r="Q31" s="64"/>
      <c r="R31" s="64" t="s">
        <v>44</v>
      </c>
      <c r="S31" s="64"/>
      <c r="T31" s="64"/>
      <c r="U31" s="66" t="s">
        <v>45</v>
      </c>
      <c r="V31" s="67"/>
      <c r="W31" s="67"/>
      <c r="X31" s="68"/>
      <c r="Y31" s="58"/>
      <c r="Z31" s="60"/>
      <c r="AA31" s="62"/>
    </row>
    <row r="32" spans="1:27" ht="11.25" customHeight="1">
      <c r="A32" s="93"/>
      <c r="B32" s="84"/>
      <c r="C32" s="84"/>
      <c r="D32" s="84"/>
      <c r="E32" s="85"/>
      <c r="F32" s="82"/>
      <c r="G32" s="13" t="s">
        <v>12</v>
      </c>
      <c r="H32" s="14">
        <v>0</v>
      </c>
      <c r="I32" s="79"/>
      <c r="J32" s="69">
        <v>0</v>
      </c>
      <c r="K32" s="70"/>
      <c r="L32" s="70"/>
      <c r="M32" s="17"/>
      <c r="N32" s="69">
        <v>0</v>
      </c>
      <c r="O32" s="70"/>
      <c r="P32" s="70"/>
      <c r="Q32" s="71"/>
      <c r="R32" s="69">
        <v>0</v>
      </c>
      <c r="S32" s="70"/>
      <c r="T32" s="70"/>
      <c r="U32" s="69">
        <v>0</v>
      </c>
      <c r="V32" s="70"/>
      <c r="W32" s="70"/>
      <c r="X32" s="71"/>
      <c r="Y32" s="58"/>
      <c r="Z32" s="60"/>
      <c r="AA32" s="63"/>
    </row>
    <row r="33" spans="1:27" ht="12.75" customHeight="1">
      <c r="A33" s="93">
        <v>5</v>
      </c>
      <c r="B33" s="84" t="e">
        <f t="shared" ref="B33" ca="1" si="12">INDIRECT("高清片头申报!"&amp;"c"&amp;(A33+2))</f>
        <v>#REF!</v>
      </c>
      <c r="C33" s="84" t="e">
        <f t="shared" ref="C33" ca="1" si="13">INDIRECT("高清片头申报!"&amp;"d"&amp;(A33+2))</f>
        <v>#REF!</v>
      </c>
      <c r="D33" s="84" t="e">
        <f ca="1">INDIRECT("高清片头申报!"&amp;"h"&amp;(A33+2))</f>
        <v>#REF!</v>
      </c>
      <c r="E33" s="85" t="e">
        <f t="shared" ref="E33" ca="1" si="14">INDIRECT("高清片头申报！"&amp;"f"&amp;(A33+2))</f>
        <v>#REF!</v>
      </c>
      <c r="F33" s="80" t="e">
        <f t="shared" ref="F33" ca="1" si="15">INDIRECT("高清片头申报!"&amp;"G"&amp;(A33+2))</f>
        <v>#REF!</v>
      </c>
      <c r="G33" s="11" t="s">
        <v>38</v>
      </c>
      <c r="H33" s="14">
        <v>0</v>
      </c>
      <c r="I33" s="77">
        <v>0</v>
      </c>
      <c r="J33" s="9">
        <v>1.3888888888888889E-3</v>
      </c>
      <c r="K33" s="12">
        <v>0</v>
      </c>
      <c r="L33" s="12">
        <v>0</v>
      </c>
      <c r="M33" s="12">
        <v>0</v>
      </c>
      <c r="N33" s="12">
        <v>0</v>
      </c>
      <c r="O33" s="12">
        <v>0</v>
      </c>
      <c r="P33" s="12">
        <v>0</v>
      </c>
      <c r="Q33" s="12">
        <v>0</v>
      </c>
      <c r="R33" s="12">
        <v>0</v>
      </c>
      <c r="S33" s="12">
        <v>0</v>
      </c>
      <c r="T33" s="12"/>
      <c r="U33" s="12"/>
      <c r="V33" s="12"/>
      <c r="W33" s="12"/>
      <c r="X33" s="17">
        <v>0</v>
      </c>
      <c r="Y33" s="57">
        <v>0</v>
      </c>
      <c r="Z33" s="59">
        <f>100-(0.7*((COUNTIF(H33:H35,"&lt;&gt;0")*5+IF(I33=0,0,5)+COUNTIF(K33:O37,"&lt;&gt;0")*3)+IF(J39=0,0,5))+0.3*((COUNTIF(H36:H39,"&lt;&gt;0")*5+COUNTIF(P33:S37,"&lt;&gt;0")*4)+COUNTIF(X33:X37,"&lt;&gt;0")*6))+Y33-IF(N39=0,0,5)-IF(R39=0,0,5)</f>
        <v>100</v>
      </c>
      <c r="AA33" s="61"/>
    </row>
    <row r="34" spans="1:27" ht="12" customHeight="1">
      <c r="A34" s="93"/>
      <c r="B34" s="84"/>
      <c r="C34" s="84"/>
      <c r="D34" s="84"/>
      <c r="E34" s="85"/>
      <c r="F34" s="81"/>
      <c r="G34" s="11" t="s">
        <v>39</v>
      </c>
      <c r="H34" s="14">
        <v>0</v>
      </c>
      <c r="I34" s="78"/>
      <c r="J34" s="9" t="e">
        <f ca="1">(F33-$K$5)/4</f>
        <v>#REF!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/>
      <c r="U34" s="12"/>
      <c r="V34" s="12"/>
      <c r="W34" s="12"/>
      <c r="X34" s="17">
        <v>0</v>
      </c>
      <c r="Y34" s="58"/>
      <c r="Z34" s="60"/>
      <c r="AA34" s="62"/>
    </row>
    <row r="35" spans="1:27" ht="12" customHeight="1">
      <c r="A35" s="93"/>
      <c r="B35" s="84"/>
      <c r="C35" s="84"/>
      <c r="D35" s="84"/>
      <c r="E35" s="85"/>
      <c r="F35" s="81"/>
      <c r="G35" s="11" t="s">
        <v>40</v>
      </c>
      <c r="H35" s="14">
        <v>0</v>
      </c>
      <c r="I35" s="78"/>
      <c r="J35" s="9" t="e">
        <f ca="1">(F33-$K$5)*2/4</f>
        <v>#REF!</v>
      </c>
      <c r="K35" s="12">
        <v>0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/>
      <c r="U35" s="12"/>
      <c r="V35" s="12"/>
      <c r="W35" s="12"/>
      <c r="X35" s="17">
        <v>0</v>
      </c>
      <c r="Y35" s="58"/>
      <c r="Z35" s="60"/>
      <c r="AA35" s="62"/>
    </row>
    <row r="36" spans="1:27" ht="12" customHeight="1">
      <c r="A36" s="93"/>
      <c r="B36" s="84"/>
      <c r="C36" s="84"/>
      <c r="D36" s="84"/>
      <c r="E36" s="85"/>
      <c r="F36" s="81"/>
      <c r="G36" s="13" t="s">
        <v>41</v>
      </c>
      <c r="H36" s="14">
        <v>0</v>
      </c>
      <c r="I36" s="78"/>
      <c r="J36" s="9" t="e">
        <f ca="1">(F33-$K$5)*3/4</f>
        <v>#REF!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/>
      <c r="U36" s="12"/>
      <c r="V36" s="12"/>
      <c r="W36" s="12"/>
      <c r="X36" s="17">
        <v>0</v>
      </c>
      <c r="Y36" s="58"/>
      <c r="Z36" s="60"/>
      <c r="AA36" s="62"/>
    </row>
    <row r="37" spans="1:27" ht="11.25" customHeight="1">
      <c r="A37" s="93"/>
      <c r="B37" s="84"/>
      <c r="C37" s="84"/>
      <c r="D37" s="84"/>
      <c r="E37" s="85"/>
      <c r="F37" s="81"/>
      <c r="G37" s="13" t="s">
        <v>5</v>
      </c>
      <c r="H37" s="14">
        <v>0</v>
      </c>
      <c r="I37" s="78"/>
      <c r="J37" s="9" t="e">
        <f ca="1">(F33-$K$5)*4/4</f>
        <v>#REF!</v>
      </c>
      <c r="K37" s="12">
        <v>0</v>
      </c>
      <c r="L37" s="12">
        <v>0</v>
      </c>
      <c r="M37" s="12">
        <v>0</v>
      </c>
      <c r="N37" s="12">
        <v>0</v>
      </c>
      <c r="O37" s="12">
        <v>0</v>
      </c>
      <c r="P37" s="12">
        <v>0</v>
      </c>
      <c r="Q37" s="12">
        <v>0</v>
      </c>
      <c r="R37" s="12">
        <v>0</v>
      </c>
      <c r="S37" s="12">
        <v>0</v>
      </c>
      <c r="T37" s="12"/>
      <c r="U37" s="12"/>
      <c r="V37" s="12"/>
      <c r="W37" s="12"/>
      <c r="X37" s="17">
        <v>0</v>
      </c>
      <c r="Y37" s="58"/>
      <c r="Z37" s="60"/>
      <c r="AA37" s="62"/>
    </row>
    <row r="38" spans="1:27" ht="15" customHeight="1">
      <c r="A38" s="93"/>
      <c r="B38" s="84"/>
      <c r="C38" s="84"/>
      <c r="D38" s="84"/>
      <c r="E38" s="85"/>
      <c r="F38" s="81"/>
      <c r="G38" s="13" t="s">
        <v>11</v>
      </c>
      <c r="H38" s="14">
        <v>0</v>
      </c>
      <c r="I38" s="78"/>
      <c r="J38" s="64" t="s">
        <v>42</v>
      </c>
      <c r="K38" s="64"/>
      <c r="L38" s="64"/>
      <c r="M38" s="64"/>
      <c r="N38" s="64" t="s">
        <v>43</v>
      </c>
      <c r="O38" s="64"/>
      <c r="P38" s="64"/>
      <c r="Q38" s="64"/>
      <c r="R38" s="64" t="s">
        <v>44</v>
      </c>
      <c r="S38" s="64"/>
      <c r="T38" s="64"/>
      <c r="U38" s="66" t="s">
        <v>45</v>
      </c>
      <c r="V38" s="67"/>
      <c r="W38" s="67"/>
      <c r="X38" s="68"/>
      <c r="Y38" s="58"/>
      <c r="Z38" s="60"/>
      <c r="AA38" s="62"/>
    </row>
    <row r="39" spans="1:27" ht="63" customHeight="1">
      <c r="A39" s="93"/>
      <c r="B39" s="84"/>
      <c r="C39" s="84"/>
      <c r="D39" s="84"/>
      <c r="E39" s="85"/>
      <c r="F39" s="82"/>
      <c r="G39" s="13" t="s">
        <v>12</v>
      </c>
      <c r="H39" s="14">
        <v>0</v>
      </c>
      <c r="I39" s="79"/>
      <c r="J39" s="69">
        <v>0</v>
      </c>
      <c r="K39" s="70"/>
      <c r="L39" s="70"/>
      <c r="M39" s="17"/>
      <c r="N39" s="69">
        <v>0</v>
      </c>
      <c r="O39" s="70"/>
      <c r="P39" s="70"/>
      <c r="Q39" s="71"/>
      <c r="R39" s="69">
        <v>0</v>
      </c>
      <c r="S39" s="70"/>
      <c r="T39" s="70"/>
      <c r="U39" s="69">
        <v>0</v>
      </c>
      <c r="V39" s="70"/>
      <c r="W39" s="70"/>
      <c r="X39" s="71"/>
      <c r="Y39" s="58"/>
      <c r="Z39" s="60"/>
      <c r="AA39" s="63"/>
    </row>
    <row r="40" spans="1:27" ht="12.75" customHeight="1">
      <c r="A40" s="93">
        <v>6</v>
      </c>
      <c r="B40" s="84" t="e">
        <f t="shared" ref="B40" ca="1" si="16">INDIRECT("高清片头申报!"&amp;"c"&amp;(A40+2))</f>
        <v>#REF!</v>
      </c>
      <c r="C40" s="84" t="e">
        <f t="shared" ref="C40" ca="1" si="17">INDIRECT("高清片头申报!"&amp;"d"&amp;(A40+2))</f>
        <v>#REF!</v>
      </c>
      <c r="D40" s="84" t="e">
        <f ca="1">INDIRECT("高清片头申报!"&amp;"h"&amp;(A40+2))</f>
        <v>#REF!</v>
      </c>
      <c r="E40" s="85" t="e">
        <f t="shared" ref="E40" ca="1" si="18">INDIRECT("高清片头申报！"&amp;"f"&amp;(A40+2))</f>
        <v>#REF!</v>
      </c>
      <c r="F40" s="80" t="e">
        <f t="shared" ref="F40" ca="1" si="19">INDIRECT("高清片头申报!"&amp;"G"&amp;(A40+2))</f>
        <v>#REF!</v>
      </c>
      <c r="G40" s="11" t="s">
        <v>38</v>
      </c>
      <c r="H40" s="14">
        <v>0</v>
      </c>
      <c r="I40" s="77">
        <v>0</v>
      </c>
      <c r="J40" s="9">
        <v>1.3888888888888889E-3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/>
      <c r="U40" s="12"/>
      <c r="V40" s="12"/>
      <c r="W40" s="12"/>
      <c r="X40" s="17">
        <v>0</v>
      </c>
      <c r="Y40" s="57">
        <v>0</v>
      </c>
      <c r="Z40" s="59">
        <f>100-(0.7*((COUNTIF(H40:H42,"&lt;&gt;0")*5+IF(I40=0,0,5)+COUNTIF(K40:O44,"&lt;&gt;0")*3)+IF(J46=0,0,5))+0.3*((COUNTIF(H43:H46,"&lt;&gt;0")*5+COUNTIF(P40:S44,"&lt;&gt;0")*4)+COUNTIF(X40:X44,"&lt;&gt;0")*6))+Y40-IF(N46=0,0,5)-IF(R46=0,0,5)</f>
        <v>100</v>
      </c>
      <c r="AA40" s="61"/>
    </row>
    <row r="41" spans="1:27" ht="12" customHeight="1">
      <c r="A41" s="93"/>
      <c r="B41" s="84"/>
      <c r="C41" s="84"/>
      <c r="D41" s="84"/>
      <c r="E41" s="85"/>
      <c r="F41" s="81"/>
      <c r="G41" s="11" t="s">
        <v>39</v>
      </c>
      <c r="H41" s="14">
        <v>0</v>
      </c>
      <c r="I41" s="78"/>
      <c r="J41" s="9" t="e">
        <f ca="1">(F40-$K$5)/4</f>
        <v>#REF!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/>
      <c r="U41" s="12"/>
      <c r="V41" s="12"/>
      <c r="W41" s="12"/>
      <c r="X41" s="17">
        <v>0</v>
      </c>
      <c r="Y41" s="58"/>
      <c r="Z41" s="60"/>
      <c r="AA41" s="62"/>
    </row>
    <row r="42" spans="1:27" ht="12" customHeight="1">
      <c r="A42" s="93"/>
      <c r="B42" s="84"/>
      <c r="C42" s="84"/>
      <c r="D42" s="84"/>
      <c r="E42" s="85"/>
      <c r="F42" s="81"/>
      <c r="G42" s="11" t="s">
        <v>40</v>
      </c>
      <c r="H42" s="14">
        <v>0</v>
      </c>
      <c r="I42" s="78"/>
      <c r="J42" s="9" t="e">
        <f ca="1">(F40-$K$5)*2/4</f>
        <v>#REF!</v>
      </c>
      <c r="K42" s="12">
        <v>0</v>
      </c>
      <c r="L42" s="12">
        <v>0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/>
      <c r="U42" s="12"/>
      <c r="V42" s="12"/>
      <c r="W42" s="12"/>
      <c r="X42" s="17">
        <v>0</v>
      </c>
      <c r="Y42" s="58"/>
      <c r="Z42" s="60"/>
      <c r="AA42" s="62"/>
    </row>
    <row r="43" spans="1:27" ht="14.25" customHeight="1">
      <c r="A43" s="93"/>
      <c r="B43" s="84"/>
      <c r="C43" s="84"/>
      <c r="D43" s="84"/>
      <c r="E43" s="85"/>
      <c r="F43" s="81"/>
      <c r="G43" s="13" t="s">
        <v>41</v>
      </c>
      <c r="H43" s="14">
        <v>0</v>
      </c>
      <c r="I43" s="78"/>
      <c r="J43" s="9" t="e">
        <f ca="1">(F40-$K$5)*3/4</f>
        <v>#REF!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/>
      <c r="U43" s="12"/>
      <c r="V43" s="12"/>
      <c r="W43" s="12"/>
      <c r="X43" s="17">
        <v>0</v>
      </c>
      <c r="Y43" s="58"/>
      <c r="Z43" s="60"/>
      <c r="AA43" s="62"/>
    </row>
    <row r="44" spans="1:27" ht="15" customHeight="1">
      <c r="A44" s="93"/>
      <c r="B44" s="84"/>
      <c r="C44" s="84"/>
      <c r="D44" s="84"/>
      <c r="E44" s="85"/>
      <c r="F44" s="81"/>
      <c r="G44" s="13" t="s">
        <v>5</v>
      </c>
      <c r="H44" s="14">
        <v>0</v>
      </c>
      <c r="I44" s="78"/>
      <c r="J44" s="9" t="e">
        <f ca="1">(F40-$K$5)*4/4</f>
        <v>#REF!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/>
      <c r="U44" s="12"/>
      <c r="V44" s="12"/>
      <c r="W44" s="12"/>
      <c r="X44" s="17">
        <v>0</v>
      </c>
      <c r="Y44" s="58"/>
      <c r="Z44" s="60"/>
      <c r="AA44" s="62"/>
    </row>
    <row r="45" spans="1:27" ht="15" customHeight="1">
      <c r="A45" s="93"/>
      <c r="B45" s="84"/>
      <c r="C45" s="84"/>
      <c r="D45" s="84"/>
      <c r="E45" s="85"/>
      <c r="F45" s="81"/>
      <c r="G45" s="13" t="s">
        <v>11</v>
      </c>
      <c r="H45" s="14">
        <v>0</v>
      </c>
      <c r="I45" s="78"/>
      <c r="J45" s="64" t="s">
        <v>42</v>
      </c>
      <c r="K45" s="64"/>
      <c r="L45" s="64"/>
      <c r="M45" s="64"/>
      <c r="N45" s="64" t="s">
        <v>43</v>
      </c>
      <c r="O45" s="64"/>
      <c r="P45" s="64"/>
      <c r="Q45" s="64"/>
      <c r="R45" s="64" t="s">
        <v>44</v>
      </c>
      <c r="S45" s="64"/>
      <c r="T45" s="64"/>
      <c r="U45" s="66" t="s">
        <v>45</v>
      </c>
      <c r="V45" s="67"/>
      <c r="W45" s="67"/>
      <c r="X45" s="68"/>
      <c r="Y45" s="58"/>
      <c r="Z45" s="60"/>
      <c r="AA45" s="62"/>
    </row>
    <row r="46" spans="1:27" ht="15" customHeight="1">
      <c r="A46" s="93"/>
      <c r="B46" s="84"/>
      <c r="C46" s="84"/>
      <c r="D46" s="84"/>
      <c r="E46" s="85"/>
      <c r="F46" s="82"/>
      <c r="G46" s="13" t="s">
        <v>12</v>
      </c>
      <c r="H46" s="14">
        <v>0</v>
      </c>
      <c r="I46" s="79"/>
      <c r="J46" s="69">
        <v>0</v>
      </c>
      <c r="K46" s="70"/>
      <c r="L46" s="70"/>
      <c r="M46" s="17"/>
      <c r="N46" s="69">
        <v>0</v>
      </c>
      <c r="O46" s="70"/>
      <c r="P46" s="70"/>
      <c r="Q46" s="71"/>
      <c r="R46" s="69">
        <v>0</v>
      </c>
      <c r="S46" s="70"/>
      <c r="T46" s="70"/>
      <c r="U46" s="69">
        <v>0</v>
      </c>
      <c r="V46" s="70"/>
      <c r="W46" s="70"/>
      <c r="X46" s="71"/>
      <c r="Y46" s="58"/>
      <c r="Z46" s="60"/>
      <c r="AA46" s="63"/>
    </row>
    <row r="47" spans="1:27" ht="12.75" customHeight="1">
      <c r="A47" s="93">
        <v>7</v>
      </c>
      <c r="B47" s="84" t="e">
        <f t="shared" ref="B47" ca="1" si="20">INDIRECT("高清片头申报!"&amp;"c"&amp;(A47+2))</f>
        <v>#REF!</v>
      </c>
      <c r="C47" s="84" t="e">
        <f t="shared" ref="C47" ca="1" si="21">INDIRECT("高清片头申报!"&amp;"d"&amp;(A47+2))</f>
        <v>#REF!</v>
      </c>
      <c r="D47" s="84" t="e">
        <f ca="1">INDIRECT("高清片头申报!"&amp;"h"&amp;(A47+2))</f>
        <v>#REF!</v>
      </c>
      <c r="E47" s="85" t="e">
        <f t="shared" ref="E47" ca="1" si="22">INDIRECT("高清片头申报！"&amp;"f"&amp;(A47+2))</f>
        <v>#REF!</v>
      </c>
      <c r="F47" s="80" t="e">
        <f t="shared" ref="F47" ca="1" si="23">INDIRECT("高清片头申报!"&amp;"G"&amp;(A47+2))</f>
        <v>#REF!</v>
      </c>
      <c r="G47" s="11" t="s">
        <v>38</v>
      </c>
      <c r="H47" s="14">
        <v>0</v>
      </c>
      <c r="I47" s="77">
        <v>0</v>
      </c>
      <c r="J47" s="9">
        <v>1.3888888888888889E-3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/>
      <c r="U47" s="12"/>
      <c r="V47" s="12"/>
      <c r="W47" s="12"/>
      <c r="X47" s="17">
        <v>0</v>
      </c>
      <c r="Y47" s="57">
        <v>0</v>
      </c>
      <c r="Z47" s="59">
        <f>100-(0.7*((COUNTIF(H47:H49,"&lt;&gt;0")*5+IF(I47=0,0,5)+COUNTIF(K47:O51,"&lt;&gt;0")*3)+IF(J53=0,0,5))+0.3*((COUNTIF(H50:H53,"&lt;&gt;0")*5+COUNTIF(P47:S51,"&lt;&gt;0")*4)+COUNTIF(X47:X51,"&lt;&gt;0")*6))+Y47-IF(N53=0,0,5)-IF(R53=0,0,5)</f>
        <v>100</v>
      </c>
      <c r="AA47" s="61"/>
    </row>
    <row r="48" spans="1:27" ht="12" customHeight="1">
      <c r="A48" s="93"/>
      <c r="B48" s="84"/>
      <c r="C48" s="84"/>
      <c r="D48" s="84"/>
      <c r="E48" s="85"/>
      <c r="F48" s="81"/>
      <c r="G48" s="11" t="s">
        <v>39</v>
      </c>
      <c r="H48" s="14">
        <v>0</v>
      </c>
      <c r="I48" s="78"/>
      <c r="J48" s="9" t="e">
        <f ca="1">(F47-$K$5)/4</f>
        <v>#REF!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/>
      <c r="U48" s="12"/>
      <c r="V48" s="12"/>
      <c r="W48" s="12"/>
      <c r="X48" s="17">
        <v>0</v>
      </c>
      <c r="Y48" s="58"/>
      <c r="Z48" s="60"/>
      <c r="AA48" s="62"/>
    </row>
    <row r="49" spans="1:27" ht="12" customHeight="1">
      <c r="A49" s="93"/>
      <c r="B49" s="84"/>
      <c r="C49" s="84"/>
      <c r="D49" s="84"/>
      <c r="E49" s="85"/>
      <c r="F49" s="81"/>
      <c r="G49" s="11" t="s">
        <v>40</v>
      </c>
      <c r="H49" s="14">
        <v>0</v>
      </c>
      <c r="I49" s="78"/>
      <c r="J49" s="9" t="e">
        <f ca="1">(F47-$K$5)*2/4</f>
        <v>#REF!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/>
      <c r="U49" s="12"/>
      <c r="V49" s="12"/>
      <c r="W49" s="12"/>
      <c r="X49" s="17">
        <v>0</v>
      </c>
      <c r="Y49" s="58"/>
      <c r="Z49" s="60"/>
      <c r="AA49" s="62"/>
    </row>
    <row r="50" spans="1:27" ht="14.25" customHeight="1">
      <c r="A50" s="93"/>
      <c r="B50" s="84"/>
      <c r="C50" s="84"/>
      <c r="D50" s="84"/>
      <c r="E50" s="85"/>
      <c r="F50" s="81"/>
      <c r="G50" s="13" t="s">
        <v>41</v>
      </c>
      <c r="H50" s="14">
        <v>0</v>
      </c>
      <c r="I50" s="78"/>
      <c r="J50" s="9" t="e">
        <f ca="1">(F47-$K$5)*3/4</f>
        <v>#REF!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/>
      <c r="U50" s="12"/>
      <c r="V50" s="12"/>
      <c r="W50" s="12"/>
      <c r="X50" s="17">
        <v>0</v>
      </c>
      <c r="Y50" s="58"/>
      <c r="Z50" s="60"/>
      <c r="AA50" s="62"/>
    </row>
    <row r="51" spans="1:27" ht="15" customHeight="1">
      <c r="A51" s="93"/>
      <c r="B51" s="84"/>
      <c r="C51" s="84"/>
      <c r="D51" s="84"/>
      <c r="E51" s="85"/>
      <c r="F51" s="81"/>
      <c r="G51" s="13" t="s">
        <v>5</v>
      </c>
      <c r="H51" s="14">
        <v>0</v>
      </c>
      <c r="I51" s="78"/>
      <c r="J51" s="9" t="e">
        <f ca="1">(F47-$K$5)*4/4</f>
        <v>#REF!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/>
      <c r="U51" s="12"/>
      <c r="V51" s="12"/>
      <c r="W51" s="12"/>
      <c r="X51" s="17">
        <v>0</v>
      </c>
      <c r="Y51" s="58"/>
      <c r="Z51" s="60"/>
      <c r="AA51" s="62"/>
    </row>
    <row r="52" spans="1:27" ht="15" customHeight="1">
      <c r="A52" s="93"/>
      <c r="B52" s="84"/>
      <c r="C52" s="84"/>
      <c r="D52" s="84"/>
      <c r="E52" s="85"/>
      <c r="F52" s="81"/>
      <c r="G52" s="13" t="s">
        <v>11</v>
      </c>
      <c r="H52" s="14">
        <v>0</v>
      </c>
      <c r="I52" s="78"/>
      <c r="J52" s="64" t="s">
        <v>42</v>
      </c>
      <c r="K52" s="64"/>
      <c r="L52" s="64"/>
      <c r="M52" s="64"/>
      <c r="N52" s="64" t="s">
        <v>43</v>
      </c>
      <c r="O52" s="64"/>
      <c r="P52" s="64"/>
      <c r="Q52" s="64"/>
      <c r="R52" s="64" t="s">
        <v>44</v>
      </c>
      <c r="S52" s="64"/>
      <c r="T52" s="64"/>
      <c r="U52" s="66" t="s">
        <v>45</v>
      </c>
      <c r="V52" s="67"/>
      <c r="W52" s="67"/>
      <c r="X52" s="68"/>
      <c r="Y52" s="58"/>
      <c r="Z52" s="60"/>
      <c r="AA52" s="62"/>
    </row>
    <row r="53" spans="1:27" ht="15" customHeight="1">
      <c r="A53" s="93"/>
      <c r="B53" s="84"/>
      <c r="C53" s="84"/>
      <c r="D53" s="84"/>
      <c r="E53" s="85"/>
      <c r="F53" s="82"/>
      <c r="G53" s="13" t="s">
        <v>12</v>
      </c>
      <c r="H53" s="14">
        <v>0</v>
      </c>
      <c r="I53" s="79"/>
      <c r="J53" s="69">
        <v>0</v>
      </c>
      <c r="K53" s="70"/>
      <c r="L53" s="70"/>
      <c r="M53" s="17"/>
      <c r="N53" s="69">
        <v>0</v>
      </c>
      <c r="O53" s="70"/>
      <c r="P53" s="70"/>
      <c r="Q53" s="71"/>
      <c r="R53" s="69">
        <v>0</v>
      </c>
      <c r="S53" s="70"/>
      <c r="T53" s="70"/>
      <c r="U53" s="69">
        <v>0</v>
      </c>
      <c r="V53" s="70"/>
      <c r="W53" s="70"/>
      <c r="X53" s="71"/>
      <c r="Y53" s="58"/>
      <c r="Z53" s="60"/>
      <c r="AA53" s="63"/>
    </row>
    <row r="54" spans="1:27" ht="12.75" customHeight="1">
      <c r="A54" s="93">
        <v>8</v>
      </c>
      <c r="B54" s="84" t="e">
        <f t="shared" ref="B54" ca="1" si="24">INDIRECT("高清片头申报!"&amp;"c"&amp;(A54+2))</f>
        <v>#REF!</v>
      </c>
      <c r="C54" s="84" t="e">
        <f t="shared" ref="C54" ca="1" si="25">INDIRECT("高清片头申报!"&amp;"d"&amp;(A54+2))</f>
        <v>#REF!</v>
      </c>
      <c r="D54" s="84" t="e">
        <f t="shared" ref="D54" ca="1" si="26">INDIRECT("高清片头申报!"&amp;"h"&amp;(A54+2))</f>
        <v>#REF!</v>
      </c>
      <c r="E54" s="85" t="e">
        <f t="shared" ref="E54" ca="1" si="27">INDIRECT("高清片头申报！"&amp;"f"&amp;(A54+2))</f>
        <v>#REF!</v>
      </c>
      <c r="F54" s="80" t="e">
        <f t="shared" ref="F54" ca="1" si="28">INDIRECT("高清片头申报!"&amp;"G"&amp;(A54+2))</f>
        <v>#REF!</v>
      </c>
      <c r="G54" s="11" t="s">
        <v>38</v>
      </c>
      <c r="H54" s="14">
        <v>0</v>
      </c>
      <c r="I54" s="77">
        <v>0</v>
      </c>
      <c r="J54" s="9">
        <v>1.3888888888888889E-3</v>
      </c>
      <c r="K54" s="12">
        <v>0</v>
      </c>
      <c r="L54" s="12">
        <v>0</v>
      </c>
      <c r="M54" s="12">
        <v>0</v>
      </c>
      <c r="N54" s="12">
        <v>0</v>
      </c>
      <c r="O54" s="12">
        <v>0</v>
      </c>
      <c r="P54" s="12">
        <v>0</v>
      </c>
      <c r="Q54" s="12">
        <v>0</v>
      </c>
      <c r="R54" s="12">
        <v>0</v>
      </c>
      <c r="S54" s="12">
        <v>0</v>
      </c>
      <c r="T54" s="12"/>
      <c r="U54" s="12"/>
      <c r="V54" s="12"/>
      <c r="W54" s="12"/>
      <c r="X54" s="17">
        <v>0</v>
      </c>
      <c r="Y54" s="57">
        <v>0</v>
      </c>
      <c r="Z54" s="59">
        <f>100-(0.7*((COUNTIF(H54:H56,"&lt;&gt;0")*5+IF(I54=0,0,5)+COUNTIF(K54:O58,"&lt;&gt;0")*3)+IF(J60=0,0,5))+0.3*((COUNTIF(H57:H60,"&lt;&gt;0")*5+COUNTIF(P54:S58,"&lt;&gt;0")*4)+COUNTIF(X54:X58,"&lt;&gt;0")*6))+Y54-IF(N60=0,0,5)-IF(R60=0,0,5)</f>
        <v>100</v>
      </c>
      <c r="AA54" s="61"/>
    </row>
    <row r="55" spans="1:27" ht="12" customHeight="1">
      <c r="A55" s="93"/>
      <c r="B55" s="84"/>
      <c r="C55" s="84"/>
      <c r="D55" s="84"/>
      <c r="E55" s="85"/>
      <c r="F55" s="81"/>
      <c r="G55" s="11" t="s">
        <v>39</v>
      </c>
      <c r="H55" s="14">
        <v>0</v>
      </c>
      <c r="I55" s="78"/>
      <c r="J55" s="9" t="e">
        <f ca="1">(F54-$K$5)/4</f>
        <v>#REF!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/>
      <c r="U55" s="12"/>
      <c r="V55" s="12"/>
      <c r="W55" s="12"/>
      <c r="X55" s="17">
        <v>0</v>
      </c>
      <c r="Y55" s="58"/>
      <c r="Z55" s="60"/>
      <c r="AA55" s="62"/>
    </row>
    <row r="56" spans="1:27" ht="12" customHeight="1">
      <c r="A56" s="93"/>
      <c r="B56" s="84"/>
      <c r="C56" s="84"/>
      <c r="D56" s="84"/>
      <c r="E56" s="85"/>
      <c r="F56" s="81"/>
      <c r="G56" s="11" t="s">
        <v>40</v>
      </c>
      <c r="H56" s="14">
        <v>0</v>
      </c>
      <c r="I56" s="78"/>
      <c r="J56" s="9" t="e">
        <f ca="1">(F54-$K$5)*2/4</f>
        <v>#REF!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/>
      <c r="U56" s="12"/>
      <c r="V56" s="12"/>
      <c r="W56" s="12"/>
      <c r="X56" s="17">
        <v>0</v>
      </c>
      <c r="Y56" s="58"/>
      <c r="Z56" s="60"/>
      <c r="AA56" s="62"/>
    </row>
    <row r="57" spans="1:27" ht="14.25" customHeight="1">
      <c r="A57" s="93"/>
      <c r="B57" s="84"/>
      <c r="C57" s="84"/>
      <c r="D57" s="84"/>
      <c r="E57" s="85"/>
      <c r="F57" s="81"/>
      <c r="G57" s="13" t="s">
        <v>41</v>
      </c>
      <c r="H57" s="14">
        <v>0</v>
      </c>
      <c r="I57" s="78"/>
      <c r="J57" s="9" t="e">
        <f ca="1">(F54-$K$5)*3/4</f>
        <v>#REF!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/>
      <c r="U57" s="12"/>
      <c r="V57" s="12"/>
      <c r="W57" s="12"/>
      <c r="X57" s="17">
        <v>0</v>
      </c>
      <c r="Y57" s="58"/>
      <c r="Z57" s="60"/>
      <c r="AA57" s="62"/>
    </row>
    <row r="58" spans="1:27" ht="15" customHeight="1">
      <c r="A58" s="93"/>
      <c r="B58" s="84"/>
      <c r="C58" s="84"/>
      <c r="D58" s="84"/>
      <c r="E58" s="85"/>
      <c r="F58" s="81"/>
      <c r="G58" s="13" t="s">
        <v>5</v>
      </c>
      <c r="H58" s="14">
        <v>0</v>
      </c>
      <c r="I58" s="78"/>
      <c r="J58" s="9" t="e">
        <f ca="1">(F54-$K$5)*4/4</f>
        <v>#REF!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/>
      <c r="U58" s="12"/>
      <c r="V58" s="12"/>
      <c r="W58" s="12"/>
      <c r="X58" s="17">
        <v>0</v>
      </c>
      <c r="Y58" s="58"/>
      <c r="Z58" s="60"/>
      <c r="AA58" s="62"/>
    </row>
    <row r="59" spans="1:27" ht="15" customHeight="1">
      <c r="A59" s="93"/>
      <c r="B59" s="84"/>
      <c r="C59" s="84"/>
      <c r="D59" s="84"/>
      <c r="E59" s="85"/>
      <c r="F59" s="81"/>
      <c r="G59" s="13" t="s">
        <v>11</v>
      </c>
      <c r="H59" s="14">
        <v>0</v>
      </c>
      <c r="I59" s="78"/>
      <c r="J59" s="64" t="s">
        <v>42</v>
      </c>
      <c r="K59" s="64"/>
      <c r="L59" s="64"/>
      <c r="M59" s="64"/>
      <c r="N59" s="64" t="s">
        <v>43</v>
      </c>
      <c r="O59" s="64"/>
      <c r="P59" s="64"/>
      <c r="Q59" s="64"/>
      <c r="R59" s="64" t="s">
        <v>44</v>
      </c>
      <c r="S59" s="64"/>
      <c r="T59" s="64"/>
      <c r="U59" s="66" t="s">
        <v>45</v>
      </c>
      <c r="V59" s="67"/>
      <c r="W59" s="67"/>
      <c r="X59" s="68"/>
      <c r="Y59" s="58"/>
      <c r="Z59" s="60"/>
      <c r="AA59" s="62"/>
    </row>
    <row r="60" spans="1:27" ht="10.5" customHeight="1">
      <c r="A60" s="93"/>
      <c r="B60" s="84"/>
      <c r="C60" s="84"/>
      <c r="D60" s="84"/>
      <c r="E60" s="85"/>
      <c r="F60" s="82"/>
      <c r="G60" s="13" t="s">
        <v>12</v>
      </c>
      <c r="H60" s="14">
        <v>0</v>
      </c>
      <c r="I60" s="79"/>
      <c r="J60" s="69">
        <v>0</v>
      </c>
      <c r="K60" s="70"/>
      <c r="L60" s="70"/>
      <c r="M60" s="17"/>
      <c r="N60" s="69">
        <v>0</v>
      </c>
      <c r="O60" s="70"/>
      <c r="P60" s="70"/>
      <c r="Q60" s="71"/>
      <c r="R60" s="69">
        <v>0</v>
      </c>
      <c r="S60" s="70"/>
      <c r="T60" s="70"/>
      <c r="U60" s="69">
        <v>0</v>
      </c>
      <c r="V60" s="70"/>
      <c r="W60" s="70"/>
      <c r="X60" s="71"/>
      <c r="Y60" s="58"/>
      <c r="Z60" s="60"/>
      <c r="AA60" s="63"/>
    </row>
    <row r="61" spans="1:27" ht="12.75" customHeight="1">
      <c r="A61" s="93">
        <v>9</v>
      </c>
      <c r="B61" s="84" t="e">
        <f t="shared" ref="B61" ca="1" si="29">INDIRECT("高清片头申报!"&amp;"c"&amp;(A61+2))</f>
        <v>#REF!</v>
      </c>
      <c r="C61" s="84" t="e">
        <f t="shared" ref="C61" ca="1" si="30">INDIRECT("高清片头申报!"&amp;"d"&amp;(A61+2))</f>
        <v>#REF!</v>
      </c>
      <c r="D61" s="84" t="e">
        <f t="shared" ref="D61" ca="1" si="31">INDIRECT("高清片头申报!"&amp;"h"&amp;(A61+2))</f>
        <v>#REF!</v>
      </c>
      <c r="E61" s="85" t="e">
        <f t="shared" ref="E61" ca="1" si="32">INDIRECT("高清片头申报！"&amp;"f"&amp;(A61+2))</f>
        <v>#REF!</v>
      </c>
      <c r="F61" s="80" t="e">
        <f t="shared" ref="F61" ca="1" si="33">INDIRECT("高清片头申报!"&amp;"G"&amp;(A61+2))</f>
        <v>#REF!</v>
      </c>
      <c r="G61" s="11" t="s">
        <v>38</v>
      </c>
      <c r="H61" s="14">
        <v>0</v>
      </c>
      <c r="I61" s="77">
        <v>0</v>
      </c>
      <c r="J61" s="9">
        <v>1.3888888888888889E-3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/>
      <c r="U61" s="12"/>
      <c r="V61" s="12"/>
      <c r="W61" s="12"/>
      <c r="X61" s="17">
        <v>0</v>
      </c>
      <c r="Y61" s="57">
        <v>0</v>
      </c>
      <c r="Z61" s="59">
        <f>100-(0.7*((COUNTIF(H61:H63,"&lt;&gt;0")*5+IF(I61=0,0,5)+COUNTIF(K61:O65,"&lt;&gt;0")*3)+IF(J67=0,0,5))+0.3*((COUNTIF(H64:H67,"&lt;&gt;0")*5+COUNTIF(P61:S65,"&lt;&gt;0")*4)+COUNTIF(X61:X65,"&lt;&gt;0")*6))+Y61-IF(N67=0,0,5)-IF(R67=0,0,5)</f>
        <v>100</v>
      </c>
      <c r="AA61" s="61"/>
    </row>
    <row r="62" spans="1:27" ht="12" customHeight="1">
      <c r="A62" s="93"/>
      <c r="B62" s="84"/>
      <c r="C62" s="84"/>
      <c r="D62" s="84"/>
      <c r="E62" s="85"/>
      <c r="F62" s="81"/>
      <c r="G62" s="11" t="s">
        <v>39</v>
      </c>
      <c r="H62" s="14">
        <v>0</v>
      </c>
      <c r="I62" s="78"/>
      <c r="J62" s="9" t="e">
        <f ca="1">(F61-$K$5)/4</f>
        <v>#REF!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/>
      <c r="U62" s="12"/>
      <c r="V62" s="12"/>
      <c r="W62" s="12"/>
      <c r="X62" s="17">
        <v>0</v>
      </c>
      <c r="Y62" s="58"/>
      <c r="Z62" s="60"/>
      <c r="AA62" s="62"/>
    </row>
    <row r="63" spans="1:27" ht="12" customHeight="1">
      <c r="A63" s="93"/>
      <c r="B63" s="84"/>
      <c r="C63" s="84"/>
      <c r="D63" s="84"/>
      <c r="E63" s="85"/>
      <c r="F63" s="81"/>
      <c r="G63" s="11" t="s">
        <v>40</v>
      </c>
      <c r="H63" s="14">
        <v>0</v>
      </c>
      <c r="I63" s="78"/>
      <c r="J63" s="9" t="e">
        <f ca="1">(F61-$K$5)*2/4</f>
        <v>#REF!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/>
      <c r="U63" s="12"/>
      <c r="V63" s="12"/>
      <c r="W63" s="12"/>
      <c r="X63" s="17">
        <v>0</v>
      </c>
      <c r="Y63" s="58"/>
      <c r="Z63" s="60"/>
      <c r="AA63" s="62"/>
    </row>
    <row r="64" spans="1:27" ht="14.25" customHeight="1">
      <c r="A64" s="93"/>
      <c r="B64" s="84"/>
      <c r="C64" s="84"/>
      <c r="D64" s="84"/>
      <c r="E64" s="85"/>
      <c r="F64" s="81"/>
      <c r="G64" s="13" t="s">
        <v>41</v>
      </c>
      <c r="H64" s="14">
        <v>0</v>
      </c>
      <c r="I64" s="78"/>
      <c r="J64" s="9" t="e">
        <f ca="1">(F61-$K$5)*3/4</f>
        <v>#REF!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/>
      <c r="U64" s="12"/>
      <c r="V64" s="12"/>
      <c r="W64" s="12"/>
      <c r="X64" s="17">
        <v>0</v>
      </c>
      <c r="Y64" s="58"/>
      <c r="Z64" s="60"/>
      <c r="AA64" s="62"/>
    </row>
    <row r="65" spans="1:27" ht="15" customHeight="1">
      <c r="A65" s="93"/>
      <c r="B65" s="84"/>
      <c r="C65" s="84"/>
      <c r="D65" s="84"/>
      <c r="E65" s="85"/>
      <c r="F65" s="81"/>
      <c r="G65" s="13" t="s">
        <v>5</v>
      </c>
      <c r="H65" s="14">
        <v>0</v>
      </c>
      <c r="I65" s="78"/>
      <c r="J65" s="9" t="e">
        <f ca="1">(F61-$K$5)*4/4</f>
        <v>#REF!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/>
      <c r="U65" s="12"/>
      <c r="V65" s="12"/>
      <c r="W65" s="12"/>
      <c r="X65" s="17">
        <v>0</v>
      </c>
      <c r="Y65" s="58"/>
      <c r="Z65" s="60"/>
      <c r="AA65" s="62"/>
    </row>
    <row r="66" spans="1:27" ht="15" customHeight="1">
      <c r="A66" s="93"/>
      <c r="B66" s="84"/>
      <c r="C66" s="84"/>
      <c r="D66" s="84"/>
      <c r="E66" s="85"/>
      <c r="F66" s="81"/>
      <c r="G66" s="13" t="s">
        <v>11</v>
      </c>
      <c r="H66" s="14">
        <v>0</v>
      </c>
      <c r="I66" s="78"/>
      <c r="J66" s="64" t="s">
        <v>42</v>
      </c>
      <c r="K66" s="64"/>
      <c r="L66" s="64"/>
      <c r="M66" s="64"/>
      <c r="N66" s="64" t="s">
        <v>43</v>
      </c>
      <c r="O66" s="64"/>
      <c r="P66" s="64"/>
      <c r="Q66" s="64"/>
      <c r="R66" s="64" t="s">
        <v>44</v>
      </c>
      <c r="S66" s="64"/>
      <c r="T66" s="64"/>
      <c r="U66" s="66" t="s">
        <v>45</v>
      </c>
      <c r="V66" s="67"/>
      <c r="W66" s="67"/>
      <c r="X66" s="68"/>
      <c r="Y66" s="58"/>
      <c r="Z66" s="60"/>
      <c r="AA66" s="62"/>
    </row>
    <row r="67" spans="1:27" ht="12" customHeight="1">
      <c r="A67" s="93"/>
      <c r="B67" s="84"/>
      <c r="C67" s="84"/>
      <c r="D67" s="84"/>
      <c r="E67" s="85"/>
      <c r="F67" s="82"/>
      <c r="G67" s="13" t="s">
        <v>12</v>
      </c>
      <c r="H67" s="14">
        <v>0</v>
      </c>
      <c r="I67" s="79"/>
      <c r="J67" s="69">
        <v>0</v>
      </c>
      <c r="K67" s="70"/>
      <c r="L67" s="70"/>
      <c r="M67" s="17"/>
      <c r="N67" s="69">
        <v>0</v>
      </c>
      <c r="O67" s="70"/>
      <c r="P67" s="70"/>
      <c r="Q67" s="71"/>
      <c r="R67" s="69">
        <v>0</v>
      </c>
      <c r="S67" s="70"/>
      <c r="T67" s="70"/>
      <c r="U67" s="69">
        <v>0</v>
      </c>
      <c r="V67" s="70"/>
      <c r="W67" s="70"/>
      <c r="X67" s="71"/>
      <c r="Y67" s="58"/>
      <c r="Z67" s="60"/>
      <c r="AA67" s="63"/>
    </row>
    <row r="68" spans="1:27" ht="12.75" customHeight="1">
      <c r="A68" s="93">
        <v>10</v>
      </c>
      <c r="B68" s="84" t="e">
        <f t="shared" ref="B68" ca="1" si="34">INDIRECT("高清片头申报!"&amp;"c"&amp;(A68+2))</f>
        <v>#REF!</v>
      </c>
      <c r="C68" s="84" t="e">
        <f t="shared" ref="C68" ca="1" si="35">INDIRECT("高清片头申报!"&amp;"d"&amp;(A68+2))</f>
        <v>#REF!</v>
      </c>
      <c r="D68" s="84" t="e">
        <f t="shared" ref="D68" ca="1" si="36">INDIRECT("高清片头申报!"&amp;"h"&amp;(A68+2))</f>
        <v>#REF!</v>
      </c>
      <c r="E68" s="85" t="e">
        <f t="shared" ref="E68" ca="1" si="37">INDIRECT("高清片头申报！"&amp;"f"&amp;(A68+2))</f>
        <v>#REF!</v>
      </c>
      <c r="F68" s="80" t="e">
        <f t="shared" ref="F68" ca="1" si="38">INDIRECT("高清片头申报!"&amp;"G"&amp;(A68+2))</f>
        <v>#REF!</v>
      </c>
      <c r="G68" s="11" t="s">
        <v>38</v>
      </c>
      <c r="H68" s="14">
        <v>0</v>
      </c>
      <c r="I68" s="77">
        <v>0</v>
      </c>
      <c r="J68" s="9">
        <v>1.3888888888888889E-3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/>
      <c r="U68" s="12"/>
      <c r="V68" s="12"/>
      <c r="W68" s="12"/>
      <c r="X68" s="17">
        <v>0</v>
      </c>
      <c r="Y68" s="57">
        <v>0</v>
      </c>
      <c r="Z68" s="59">
        <f>100-(0.7*((COUNTIF(H68:H70,"&lt;&gt;0")*5+IF(I68=0,0,5)+COUNTIF(K68:O72,"&lt;&gt;0")*3)+IF(J74=0,0,5))+0.3*((COUNTIF(H71:H74,"&lt;&gt;0")*5+COUNTIF(P68:S72,"&lt;&gt;0")*4)+COUNTIF(X68:X72,"&lt;&gt;0")*6))+Y68-IF(N74=0,0,5)-IF(R74=0,0,5)</f>
        <v>100</v>
      </c>
      <c r="AA68" s="61"/>
    </row>
    <row r="69" spans="1:27" ht="12" customHeight="1">
      <c r="A69" s="93"/>
      <c r="B69" s="84"/>
      <c r="C69" s="84"/>
      <c r="D69" s="84"/>
      <c r="E69" s="85"/>
      <c r="F69" s="81"/>
      <c r="G69" s="11" t="s">
        <v>39</v>
      </c>
      <c r="H69" s="14">
        <v>0</v>
      </c>
      <c r="I69" s="78"/>
      <c r="J69" s="9" t="e">
        <f ca="1">(F68-$K$5)/4</f>
        <v>#REF!</v>
      </c>
      <c r="K69" s="12">
        <v>0</v>
      </c>
      <c r="L69" s="12">
        <v>0</v>
      </c>
      <c r="M69" s="12">
        <v>0</v>
      </c>
      <c r="N69" s="12">
        <v>0</v>
      </c>
      <c r="O69" s="12">
        <v>0</v>
      </c>
      <c r="P69" s="12">
        <v>0</v>
      </c>
      <c r="Q69" s="12">
        <v>0</v>
      </c>
      <c r="R69" s="12">
        <v>0</v>
      </c>
      <c r="S69" s="12">
        <v>0</v>
      </c>
      <c r="T69" s="12"/>
      <c r="U69" s="12"/>
      <c r="V69" s="12"/>
      <c r="W69" s="12"/>
      <c r="X69" s="17">
        <v>0</v>
      </c>
      <c r="Y69" s="58"/>
      <c r="Z69" s="60"/>
      <c r="AA69" s="62"/>
    </row>
    <row r="70" spans="1:27" ht="12" customHeight="1">
      <c r="A70" s="93"/>
      <c r="B70" s="84"/>
      <c r="C70" s="84"/>
      <c r="D70" s="84"/>
      <c r="E70" s="85"/>
      <c r="F70" s="81"/>
      <c r="G70" s="11" t="s">
        <v>40</v>
      </c>
      <c r="H70" s="14">
        <v>0</v>
      </c>
      <c r="I70" s="78"/>
      <c r="J70" s="9" t="e">
        <f ca="1">(F68-$K$5)*2/4</f>
        <v>#REF!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/>
      <c r="U70" s="12"/>
      <c r="V70" s="12"/>
      <c r="W70" s="12"/>
      <c r="X70" s="17">
        <v>0</v>
      </c>
      <c r="Y70" s="58"/>
      <c r="Z70" s="60"/>
      <c r="AA70" s="62"/>
    </row>
    <row r="71" spans="1:27" ht="14.25" customHeight="1">
      <c r="A71" s="93"/>
      <c r="B71" s="84"/>
      <c r="C71" s="84"/>
      <c r="D71" s="84"/>
      <c r="E71" s="85"/>
      <c r="F71" s="81"/>
      <c r="G71" s="13" t="s">
        <v>41</v>
      </c>
      <c r="H71" s="14">
        <v>0</v>
      </c>
      <c r="I71" s="78"/>
      <c r="J71" s="9" t="e">
        <f ca="1">(F68-$K$5)*3/4</f>
        <v>#REF!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/>
      <c r="U71" s="12"/>
      <c r="V71" s="12"/>
      <c r="W71" s="12"/>
      <c r="X71" s="17">
        <v>0</v>
      </c>
      <c r="Y71" s="58"/>
      <c r="Z71" s="60"/>
      <c r="AA71" s="62"/>
    </row>
    <row r="72" spans="1:27" ht="15" customHeight="1">
      <c r="A72" s="93"/>
      <c r="B72" s="84"/>
      <c r="C72" s="84"/>
      <c r="D72" s="84"/>
      <c r="E72" s="85"/>
      <c r="F72" s="81"/>
      <c r="G72" s="13" t="s">
        <v>5</v>
      </c>
      <c r="H72" s="14">
        <v>0</v>
      </c>
      <c r="I72" s="78"/>
      <c r="J72" s="9" t="e">
        <f ca="1">(F68-$K$5)*4/4</f>
        <v>#REF!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/>
      <c r="U72" s="12"/>
      <c r="V72" s="12"/>
      <c r="W72" s="12"/>
      <c r="X72" s="17">
        <v>0</v>
      </c>
      <c r="Y72" s="58"/>
      <c r="Z72" s="60"/>
      <c r="AA72" s="62"/>
    </row>
    <row r="73" spans="1:27" ht="15" customHeight="1">
      <c r="A73" s="93"/>
      <c r="B73" s="84"/>
      <c r="C73" s="84"/>
      <c r="D73" s="84"/>
      <c r="E73" s="85"/>
      <c r="F73" s="81"/>
      <c r="G73" s="13" t="s">
        <v>11</v>
      </c>
      <c r="H73" s="14">
        <v>0</v>
      </c>
      <c r="I73" s="78"/>
      <c r="J73" s="64" t="s">
        <v>42</v>
      </c>
      <c r="K73" s="64"/>
      <c r="L73" s="64"/>
      <c r="M73" s="64"/>
      <c r="N73" s="64" t="s">
        <v>43</v>
      </c>
      <c r="O73" s="64"/>
      <c r="P73" s="64"/>
      <c r="Q73" s="64"/>
      <c r="R73" s="64" t="s">
        <v>44</v>
      </c>
      <c r="S73" s="64"/>
      <c r="T73" s="64"/>
      <c r="U73" s="66" t="s">
        <v>45</v>
      </c>
      <c r="V73" s="67"/>
      <c r="W73" s="67"/>
      <c r="X73" s="68"/>
      <c r="Y73" s="58"/>
      <c r="Z73" s="60"/>
      <c r="AA73" s="62"/>
    </row>
    <row r="74" spans="1:27" ht="47.25" customHeight="1">
      <c r="A74" s="93"/>
      <c r="B74" s="84"/>
      <c r="C74" s="84"/>
      <c r="D74" s="84"/>
      <c r="E74" s="85"/>
      <c r="F74" s="82"/>
      <c r="G74" s="13" t="s">
        <v>12</v>
      </c>
      <c r="H74" s="14">
        <v>0</v>
      </c>
      <c r="I74" s="79"/>
      <c r="J74" s="69">
        <v>0</v>
      </c>
      <c r="K74" s="70"/>
      <c r="L74" s="70"/>
      <c r="M74" s="17"/>
      <c r="N74" s="69">
        <v>0</v>
      </c>
      <c r="O74" s="70"/>
      <c r="P74" s="70"/>
      <c r="Q74" s="71"/>
      <c r="R74" s="69">
        <v>0</v>
      </c>
      <c r="S74" s="70"/>
      <c r="T74" s="70"/>
      <c r="U74" s="69">
        <v>0</v>
      </c>
      <c r="V74" s="70"/>
      <c r="W74" s="70"/>
      <c r="X74" s="71"/>
      <c r="Y74" s="58"/>
      <c r="Z74" s="60"/>
      <c r="AA74" s="63"/>
    </row>
    <row r="75" spans="1:27" ht="12.75" customHeight="1">
      <c r="A75" s="93">
        <v>11</v>
      </c>
      <c r="B75" s="84" t="e">
        <f t="shared" ref="B75" ca="1" si="39">INDIRECT("高清片头申报!"&amp;"c"&amp;(A75+2))</f>
        <v>#REF!</v>
      </c>
      <c r="C75" s="84" t="e">
        <f t="shared" ref="C75" ca="1" si="40">INDIRECT("高清片头申报!"&amp;"d"&amp;(A75+2))</f>
        <v>#REF!</v>
      </c>
      <c r="D75" s="84" t="e">
        <f t="shared" ref="D75" ca="1" si="41">INDIRECT("高清片头申报!"&amp;"h"&amp;(A75+2))</f>
        <v>#REF!</v>
      </c>
      <c r="E75" s="85" t="e">
        <f t="shared" ref="E75" ca="1" si="42">INDIRECT("高清片头申报！"&amp;"f"&amp;(A75+2))</f>
        <v>#REF!</v>
      </c>
      <c r="F75" s="80" t="e">
        <f t="shared" ref="F75" ca="1" si="43">INDIRECT("高清片头申报!"&amp;"G"&amp;(A75+2))</f>
        <v>#REF!</v>
      </c>
      <c r="G75" s="11" t="s">
        <v>38</v>
      </c>
      <c r="H75" s="14">
        <v>0</v>
      </c>
      <c r="I75" s="77">
        <v>0</v>
      </c>
      <c r="J75" s="9">
        <v>1.3888888888888889E-3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/>
      <c r="U75" s="12"/>
      <c r="V75" s="12"/>
      <c r="W75" s="12"/>
      <c r="X75" s="17">
        <v>0</v>
      </c>
      <c r="Y75" s="57">
        <v>0</v>
      </c>
      <c r="Z75" s="59">
        <f>100-(0.7*((COUNTIF(H75:H77,"&lt;&gt;0")*5+IF(I75=0,0,5)+COUNTIF(K75:O79,"&lt;&gt;0")*3)+IF(J81=0,0,5))+0.3*((COUNTIF(H78:H81,"&lt;&gt;0")*5+COUNTIF(P75:S79,"&lt;&gt;0")*4)+COUNTIF(X75:X79,"&lt;&gt;0")*6))+Y75-IF(N81=0,0,5)-IF(R81=0,0,5)</f>
        <v>100</v>
      </c>
      <c r="AA75" s="61"/>
    </row>
    <row r="76" spans="1:27" ht="12" customHeight="1">
      <c r="A76" s="93"/>
      <c r="B76" s="84"/>
      <c r="C76" s="84"/>
      <c r="D76" s="84"/>
      <c r="E76" s="85"/>
      <c r="F76" s="81"/>
      <c r="G76" s="11" t="s">
        <v>39</v>
      </c>
      <c r="H76" s="14">
        <v>0</v>
      </c>
      <c r="I76" s="78"/>
      <c r="J76" s="9" t="e">
        <f ca="1">(F75-$K$5)/4</f>
        <v>#REF!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/>
      <c r="U76" s="12"/>
      <c r="V76" s="12"/>
      <c r="W76" s="12"/>
      <c r="X76" s="17">
        <v>0</v>
      </c>
      <c r="Y76" s="58"/>
      <c r="Z76" s="60"/>
      <c r="AA76" s="62"/>
    </row>
    <row r="77" spans="1:27" ht="12" customHeight="1">
      <c r="A77" s="93"/>
      <c r="B77" s="84"/>
      <c r="C77" s="84"/>
      <c r="D77" s="84"/>
      <c r="E77" s="85"/>
      <c r="F77" s="81"/>
      <c r="G77" s="11" t="s">
        <v>40</v>
      </c>
      <c r="H77" s="14">
        <v>0</v>
      </c>
      <c r="I77" s="78"/>
      <c r="J77" s="9" t="e">
        <f ca="1">(F75-$K$5)*2/4</f>
        <v>#REF!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/>
      <c r="U77" s="12"/>
      <c r="V77" s="12"/>
      <c r="W77" s="12"/>
      <c r="X77" s="17">
        <v>0</v>
      </c>
      <c r="Y77" s="58"/>
      <c r="Z77" s="60"/>
      <c r="AA77" s="62"/>
    </row>
    <row r="78" spans="1:27" ht="14.25" customHeight="1">
      <c r="A78" s="93"/>
      <c r="B78" s="84"/>
      <c r="C78" s="84"/>
      <c r="D78" s="84"/>
      <c r="E78" s="85"/>
      <c r="F78" s="81"/>
      <c r="G78" s="13" t="s">
        <v>41</v>
      </c>
      <c r="H78" s="14">
        <v>0</v>
      </c>
      <c r="I78" s="78"/>
      <c r="J78" s="9" t="e">
        <f ca="1">(F75-$K$5)*3/4</f>
        <v>#REF!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/>
      <c r="U78" s="12"/>
      <c r="V78" s="12"/>
      <c r="W78" s="12"/>
      <c r="X78" s="17">
        <v>0</v>
      </c>
      <c r="Y78" s="58"/>
      <c r="Z78" s="60"/>
      <c r="AA78" s="62"/>
    </row>
    <row r="79" spans="1:27" ht="15" customHeight="1">
      <c r="A79" s="93"/>
      <c r="B79" s="84"/>
      <c r="C79" s="84"/>
      <c r="D79" s="84"/>
      <c r="E79" s="85"/>
      <c r="F79" s="81"/>
      <c r="G79" s="13" t="s">
        <v>5</v>
      </c>
      <c r="H79" s="14">
        <v>0</v>
      </c>
      <c r="I79" s="78"/>
      <c r="J79" s="9" t="e">
        <f ca="1">(F75-$K$5)*4/4</f>
        <v>#REF!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/>
      <c r="U79" s="12"/>
      <c r="V79" s="12"/>
      <c r="W79" s="12"/>
      <c r="X79" s="17">
        <v>0</v>
      </c>
      <c r="Y79" s="58"/>
      <c r="Z79" s="60"/>
      <c r="AA79" s="62"/>
    </row>
    <row r="80" spans="1:27" ht="15" customHeight="1">
      <c r="A80" s="93"/>
      <c r="B80" s="84"/>
      <c r="C80" s="84"/>
      <c r="D80" s="84"/>
      <c r="E80" s="85"/>
      <c r="F80" s="81"/>
      <c r="G80" s="13" t="s">
        <v>11</v>
      </c>
      <c r="H80" s="14">
        <v>0</v>
      </c>
      <c r="I80" s="78"/>
      <c r="J80" s="64" t="s">
        <v>42</v>
      </c>
      <c r="K80" s="64"/>
      <c r="L80" s="64"/>
      <c r="M80" s="64"/>
      <c r="N80" s="64" t="s">
        <v>43</v>
      </c>
      <c r="O80" s="64"/>
      <c r="P80" s="64"/>
      <c r="Q80" s="64"/>
      <c r="R80" s="64" t="s">
        <v>44</v>
      </c>
      <c r="S80" s="64"/>
      <c r="T80" s="64"/>
      <c r="U80" s="66" t="s">
        <v>45</v>
      </c>
      <c r="V80" s="67"/>
      <c r="W80" s="67"/>
      <c r="X80" s="68"/>
      <c r="Y80" s="58"/>
      <c r="Z80" s="60"/>
      <c r="AA80" s="62"/>
    </row>
    <row r="81" spans="1:27" ht="15" customHeight="1">
      <c r="A81" s="93"/>
      <c r="B81" s="84"/>
      <c r="C81" s="84"/>
      <c r="D81" s="84"/>
      <c r="E81" s="85"/>
      <c r="F81" s="82"/>
      <c r="G81" s="13" t="s">
        <v>12</v>
      </c>
      <c r="H81" s="14">
        <v>0</v>
      </c>
      <c r="I81" s="79"/>
      <c r="J81" s="69">
        <v>0</v>
      </c>
      <c r="K81" s="70"/>
      <c r="L81" s="70"/>
      <c r="M81" s="17"/>
      <c r="N81" s="69">
        <v>0</v>
      </c>
      <c r="O81" s="70"/>
      <c r="P81" s="70"/>
      <c r="Q81" s="71"/>
      <c r="R81" s="69">
        <v>0</v>
      </c>
      <c r="S81" s="70"/>
      <c r="T81" s="70"/>
      <c r="U81" s="69">
        <v>0</v>
      </c>
      <c r="V81" s="70"/>
      <c r="W81" s="70"/>
      <c r="X81" s="71"/>
      <c r="Y81" s="58"/>
      <c r="Z81" s="60"/>
      <c r="AA81" s="63"/>
    </row>
    <row r="82" spans="1:27" ht="12.75" customHeight="1">
      <c r="A82" s="93">
        <v>12</v>
      </c>
      <c r="B82" s="84" t="e">
        <f t="shared" ref="B82" ca="1" si="44">INDIRECT("高清片头申报!"&amp;"c"&amp;(A82+2))</f>
        <v>#REF!</v>
      </c>
      <c r="C82" s="84" t="e">
        <f t="shared" ref="C82" ca="1" si="45">INDIRECT("高清片头申报!"&amp;"d"&amp;(A82+2))</f>
        <v>#REF!</v>
      </c>
      <c r="D82" s="84" t="e">
        <f t="shared" ref="D82" ca="1" si="46">INDIRECT("高清片头申报!"&amp;"h"&amp;(A82+2))</f>
        <v>#REF!</v>
      </c>
      <c r="E82" s="85" t="e">
        <f t="shared" ref="E82" ca="1" si="47">INDIRECT("高清片头申报！"&amp;"f"&amp;(A82+2))</f>
        <v>#REF!</v>
      </c>
      <c r="F82" s="80" t="e">
        <f t="shared" ref="F82" ca="1" si="48">INDIRECT("高清片头申报!"&amp;"G"&amp;(A82+2))</f>
        <v>#REF!</v>
      </c>
      <c r="G82" s="11" t="s">
        <v>38</v>
      </c>
      <c r="H82" s="14">
        <v>0</v>
      </c>
      <c r="I82" s="77">
        <v>0</v>
      </c>
      <c r="J82" s="9">
        <v>1.3888888888888889E-3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12">
        <v>0</v>
      </c>
      <c r="R82" s="12">
        <v>0</v>
      </c>
      <c r="S82" s="12">
        <v>0</v>
      </c>
      <c r="T82" s="12"/>
      <c r="U82" s="12"/>
      <c r="V82" s="12"/>
      <c r="W82" s="12"/>
      <c r="X82" s="17">
        <v>0</v>
      </c>
      <c r="Y82" s="57">
        <v>0</v>
      </c>
      <c r="Z82" s="59">
        <f>100-(0.7*((COUNTIF(H82:H84,"&lt;&gt;0")*5+IF(I82=0,0,5)+COUNTIF(K82:O86,"&lt;&gt;0")*3)+IF(J88=0,0,5))+0.3*((COUNTIF(H85:H88,"&lt;&gt;0")*5+COUNTIF(P82:S86,"&lt;&gt;0")*4)+COUNTIF(X82:X86,"&lt;&gt;0")*6))+Y82-IF(N88=0,0,5)-IF(R88=0,0,5)</f>
        <v>100</v>
      </c>
      <c r="AA82" s="61"/>
    </row>
    <row r="83" spans="1:27" ht="12" customHeight="1">
      <c r="A83" s="93"/>
      <c r="B83" s="84"/>
      <c r="C83" s="84"/>
      <c r="D83" s="84"/>
      <c r="E83" s="85"/>
      <c r="F83" s="81"/>
      <c r="G83" s="11" t="s">
        <v>39</v>
      </c>
      <c r="H83" s="14">
        <v>0</v>
      </c>
      <c r="I83" s="78"/>
      <c r="J83" s="9" t="e">
        <f ca="1">(F82-$K$5)/4</f>
        <v>#REF!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/>
      <c r="U83" s="12"/>
      <c r="V83" s="12"/>
      <c r="W83" s="12"/>
      <c r="X83" s="17">
        <v>0</v>
      </c>
      <c r="Y83" s="58"/>
      <c r="Z83" s="60"/>
      <c r="AA83" s="62"/>
    </row>
    <row r="84" spans="1:27" ht="12" customHeight="1">
      <c r="A84" s="93"/>
      <c r="B84" s="84"/>
      <c r="C84" s="84"/>
      <c r="D84" s="84"/>
      <c r="E84" s="85"/>
      <c r="F84" s="81"/>
      <c r="G84" s="11" t="s">
        <v>40</v>
      </c>
      <c r="H84" s="14">
        <v>0</v>
      </c>
      <c r="I84" s="78"/>
      <c r="J84" s="9" t="e">
        <f ca="1">(F82-$K$5)*2/4</f>
        <v>#REF!</v>
      </c>
      <c r="K84" s="12">
        <v>0</v>
      </c>
      <c r="L84" s="12">
        <v>0</v>
      </c>
      <c r="M84" s="12">
        <v>0</v>
      </c>
      <c r="N84" s="12">
        <v>0</v>
      </c>
      <c r="O84" s="12">
        <v>0</v>
      </c>
      <c r="P84" s="12">
        <v>0</v>
      </c>
      <c r="Q84" s="12">
        <v>0</v>
      </c>
      <c r="R84" s="12">
        <v>0</v>
      </c>
      <c r="S84" s="12">
        <v>0</v>
      </c>
      <c r="T84" s="12"/>
      <c r="U84" s="12"/>
      <c r="V84" s="12"/>
      <c r="W84" s="12"/>
      <c r="X84" s="17">
        <v>0</v>
      </c>
      <c r="Y84" s="58"/>
      <c r="Z84" s="60"/>
      <c r="AA84" s="62"/>
    </row>
    <row r="85" spans="1:27" ht="14.25" customHeight="1">
      <c r="A85" s="93"/>
      <c r="B85" s="84"/>
      <c r="C85" s="84"/>
      <c r="D85" s="84"/>
      <c r="E85" s="85"/>
      <c r="F85" s="81"/>
      <c r="G85" s="13" t="s">
        <v>41</v>
      </c>
      <c r="H85" s="14">
        <v>0</v>
      </c>
      <c r="I85" s="78"/>
      <c r="J85" s="9" t="e">
        <f ca="1">(F82-$K$5)*3/4</f>
        <v>#REF!</v>
      </c>
      <c r="K85" s="12">
        <v>0</v>
      </c>
      <c r="L85" s="12">
        <v>0</v>
      </c>
      <c r="M85" s="12">
        <v>0</v>
      </c>
      <c r="N85" s="12">
        <v>0</v>
      </c>
      <c r="O85" s="12">
        <v>0</v>
      </c>
      <c r="P85" s="12">
        <v>0</v>
      </c>
      <c r="Q85" s="12">
        <v>0</v>
      </c>
      <c r="R85" s="12">
        <v>0</v>
      </c>
      <c r="S85" s="12">
        <v>0</v>
      </c>
      <c r="T85" s="12"/>
      <c r="U85" s="12"/>
      <c r="V85" s="12"/>
      <c r="W85" s="12"/>
      <c r="X85" s="17">
        <v>0</v>
      </c>
      <c r="Y85" s="58"/>
      <c r="Z85" s="60"/>
      <c r="AA85" s="62"/>
    </row>
    <row r="86" spans="1:27" ht="15" customHeight="1">
      <c r="A86" s="93"/>
      <c r="B86" s="84"/>
      <c r="C86" s="84"/>
      <c r="D86" s="84"/>
      <c r="E86" s="85"/>
      <c r="F86" s="81"/>
      <c r="G86" s="13" t="s">
        <v>5</v>
      </c>
      <c r="H86" s="14">
        <v>0</v>
      </c>
      <c r="I86" s="78"/>
      <c r="J86" s="9" t="e">
        <f ca="1">(F82-$K$5)*4/4</f>
        <v>#REF!</v>
      </c>
      <c r="K86" s="12">
        <v>0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12">
        <v>0</v>
      </c>
      <c r="R86" s="12">
        <v>0</v>
      </c>
      <c r="S86" s="12">
        <v>0</v>
      </c>
      <c r="T86" s="12"/>
      <c r="U86" s="12"/>
      <c r="V86" s="12"/>
      <c r="W86" s="12"/>
      <c r="X86" s="17">
        <v>0</v>
      </c>
      <c r="Y86" s="58"/>
      <c r="Z86" s="60"/>
      <c r="AA86" s="62"/>
    </row>
    <row r="87" spans="1:27" ht="15" customHeight="1">
      <c r="A87" s="93"/>
      <c r="B87" s="84"/>
      <c r="C87" s="84"/>
      <c r="D87" s="84"/>
      <c r="E87" s="85"/>
      <c r="F87" s="81"/>
      <c r="G87" s="13" t="s">
        <v>11</v>
      </c>
      <c r="H87" s="14">
        <v>0</v>
      </c>
      <c r="I87" s="78"/>
      <c r="J87" s="64" t="s">
        <v>42</v>
      </c>
      <c r="K87" s="64"/>
      <c r="L87" s="64"/>
      <c r="M87" s="64"/>
      <c r="N87" s="64" t="s">
        <v>43</v>
      </c>
      <c r="O87" s="64"/>
      <c r="P87" s="64"/>
      <c r="Q87" s="64"/>
      <c r="R87" s="64" t="s">
        <v>44</v>
      </c>
      <c r="S87" s="64"/>
      <c r="T87" s="64"/>
      <c r="U87" s="66" t="s">
        <v>45</v>
      </c>
      <c r="V87" s="67"/>
      <c r="W87" s="67"/>
      <c r="X87" s="68"/>
      <c r="Y87" s="58"/>
      <c r="Z87" s="60"/>
      <c r="AA87" s="62"/>
    </row>
    <row r="88" spans="1:27" ht="15" customHeight="1">
      <c r="A88" s="93"/>
      <c r="B88" s="84"/>
      <c r="C88" s="84"/>
      <c r="D88" s="84"/>
      <c r="E88" s="85"/>
      <c r="F88" s="82"/>
      <c r="G88" s="13" t="s">
        <v>12</v>
      </c>
      <c r="H88" s="14">
        <v>0</v>
      </c>
      <c r="I88" s="79"/>
      <c r="J88" s="69">
        <v>0</v>
      </c>
      <c r="K88" s="70"/>
      <c r="L88" s="70"/>
      <c r="M88" s="17"/>
      <c r="N88" s="69">
        <v>0</v>
      </c>
      <c r="O88" s="70"/>
      <c r="P88" s="70"/>
      <c r="Q88" s="71"/>
      <c r="R88" s="69">
        <v>0</v>
      </c>
      <c r="S88" s="70"/>
      <c r="T88" s="70"/>
      <c r="U88" s="69">
        <v>0</v>
      </c>
      <c r="V88" s="70"/>
      <c r="W88" s="70"/>
      <c r="X88" s="71"/>
      <c r="Y88" s="58"/>
      <c r="Z88" s="60"/>
      <c r="AA88" s="63"/>
    </row>
    <row r="89" spans="1:27" ht="12.75" customHeight="1">
      <c r="A89" s="93">
        <v>13</v>
      </c>
      <c r="B89" s="84" t="e">
        <f t="shared" ref="B89" ca="1" si="49">INDIRECT("高清片头申报!"&amp;"c"&amp;(A89+2))</f>
        <v>#REF!</v>
      </c>
      <c r="C89" s="84" t="e">
        <f t="shared" ref="C89" ca="1" si="50">INDIRECT("高清片头申报!"&amp;"d"&amp;(A89+2))</f>
        <v>#REF!</v>
      </c>
      <c r="D89" s="84" t="e">
        <f t="shared" ref="D89" ca="1" si="51">INDIRECT("高清片头申报!"&amp;"h"&amp;(A89+2))</f>
        <v>#REF!</v>
      </c>
      <c r="E89" s="85" t="e">
        <f t="shared" ref="E89" ca="1" si="52">INDIRECT("高清片头申报！"&amp;"f"&amp;(A89+2))</f>
        <v>#REF!</v>
      </c>
      <c r="F89" s="80" t="e">
        <f t="shared" ref="F89" ca="1" si="53">INDIRECT("高清片头申报!"&amp;"G"&amp;(A89+2))</f>
        <v>#REF!</v>
      </c>
      <c r="G89" s="11" t="s">
        <v>38</v>
      </c>
      <c r="H89" s="14">
        <v>0</v>
      </c>
      <c r="I89" s="77">
        <v>0</v>
      </c>
      <c r="J89" s="9">
        <v>1.3888888888888889E-3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/>
      <c r="U89" s="12"/>
      <c r="V89" s="12"/>
      <c r="W89" s="12"/>
      <c r="X89" s="17">
        <v>0</v>
      </c>
      <c r="Y89" s="57">
        <v>0</v>
      </c>
      <c r="Z89" s="59">
        <f>100-(0.7*((COUNTIF(H89:H91,"&lt;&gt;0")*5+IF(I89=0,0,5)+COUNTIF(K89:O93,"&lt;&gt;0")*3)+IF(J95=0,0,5))+0.3*((COUNTIF(H92:H95,"&lt;&gt;0")*5+COUNTIF(P89:S93,"&lt;&gt;0")*4)+COUNTIF(X89:X93,"&lt;&gt;0")*6))+Y89-IF(N95=0,0,5)-IF(R95=0,0,5)</f>
        <v>100</v>
      </c>
      <c r="AA89" s="61"/>
    </row>
    <row r="90" spans="1:27" ht="12" customHeight="1">
      <c r="A90" s="93"/>
      <c r="B90" s="84"/>
      <c r="C90" s="84"/>
      <c r="D90" s="84"/>
      <c r="E90" s="85"/>
      <c r="F90" s="81"/>
      <c r="G90" s="11" t="s">
        <v>39</v>
      </c>
      <c r="H90" s="14">
        <v>0</v>
      </c>
      <c r="I90" s="78"/>
      <c r="J90" s="9" t="e">
        <f ca="1">(F89-$K$5)/4</f>
        <v>#REF!</v>
      </c>
      <c r="K90" s="12">
        <v>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/>
      <c r="U90" s="12"/>
      <c r="V90" s="12"/>
      <c r="W90" s="12"/>
      <c r="X90" s="17">
        <v>0</v>
      </c>
      <c r="Y90" s="58"/>
      <c r="Z90" s="60"/>
      <c r="AA90" s="62"/>
    </row>
    <row r="91" spans="1:27" ht="12" customHeight="1">
      <c r="A91" s="93"/>
      <c r="B91" s="84"/>
      <c r="C91" s="84"/>
      <c r="D91" s="84"/>
      <c r="E91" s="85"/>
      <c r="F91" s="81"/>
      <c r="G91" s="11" t="s">
        <v>40</v>
      </c>
      <c r="H91" s="14">
        <v>0</v>
      </c>
      <c r="I91" s="78"/>
      <c r="J91" s="9" t="e">
        <f ca="1">(F89-$K$5)*2/4</f>
        <v>#REF!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/>
      <c r="U91" s="12"/>
      <c r="V91" s="12"/>
      <c r="W91" s="12"/>
      <c r="X91" s="17">
        <v>0</v>
      </c>
      <c r="Y91" s="58"/>
      <c r="Z91" s="60"/>
      <c r="AA91" s="62"/>
    </row>
    <row r="92" spans="1:27" ht="14.25" customHeight="1">
      <c r="A92" s="93"/>
      <c r="B92" s="84"/>
      <c r="C92" s="84"/>
      <c r="D92" s="84"/>
      <c r="E92" s="85"/>
      <c r="F92" s="81"/>
      <c r="G92" s="13" t="s">
        <v>41</v>
      </c>
      <c r="H92" s="14">
        <v>0</v>
      </c>
      <c r="I92" s="78"/>
      <c r="J92" s="9" t="e">
        <f ca="1">(F89-$K$5)*3/4</f>
        <v>#REF!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/>
      <c r="U92" s="12"/>
      <c r="V92" s="12"/>
      <c r="W92" s="12"/>
      <c r="X92" s="17">
        <v>0</v>
      </c>
      <c r="Y92" s="58"/>
      <c r="Z92" s="60"/>
      <c r="AA92" s="62"/>
    </row>
    <row r="93" spans="1:27" ht="15" customHeight="1">
      <c r="A93" s="93"/>
      <c r="B93" s="84"/>
      <c r="C93" s="84"/>
      <c r="D93" s="84"/>
      <c r="E93" s="85"/>
      <c r="F93" s="81"/>
      <c r="G93" s="13" t="s">
        <v>5</v>
      </c>
      <c r="H93" s="14">
        <v>0</v>
      </c>
      <c r="I93" s="78"/>
      <c r="J93" s="9" t="e">
        <f ca="1">(F89-$K$5)*4/4</f>
        <v>#REF!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/>
      <c r="U93" s="12"/>
      <c r="V93" s="12"/>
      <c r="W93" s="12"/>
      <c r="X93" s="17">
        <v>0</v>
      </c>
      <c r="Y93" s="58"/>
      <c r="Z93" s="60"/>
      <c r="AA93" s="62"/>
    </row>
    <row r="94" spans="1:27" ht="12" customHeight="1">
      <c r="A94" s="93"/>
      <c r="B94" s="84"/>
      <c r="C94" s="84"/>
      <c r="D94" s="84"/>
      <c r="E94" s="85"/>
      <c r="F94" s="81"/>
      <c r="G94" s="13" t="s">
        <v>11</v>
      </c>
      <c r="H94" s="14">
        <v>0</v>
      </c>
      <c r="I94" s="78"/>
      <c r="J94" s="64" t="s">
        <v>42</v>
      </c>
      <c r="K94" s="64"/>
      <c r="L94" s="64"/>
      <c r="M94" s="64"/>
      <c r="N94" s="64" t="s">
        <v>43</v>
      </c>
      <c r="O94" s="64"/>
      <c r="P94" s="64"/>
      <c r="Q94" s="64"/>
      <c r="R94" s="64" t="s">
        <v>44</v>
      </c>
      <c r="S94" s="64"/>
      <c r="T94" s="64"/>
      <c r="U94" s="66" t="s">
        <v>45</v>
      </c>
      <c r="V94" s="67"/>
      <c r="W94" s="67"/>
      <c r="X94" s="68"/>
      <c r="Y94" s="58"/>
      <c r="Z94" s="60"/>
      <c r="AA94" s="62"/>
    </row>
    <row r="95" spans="1:27" ht="11.25" customHeight="1">
      <c r="A95" s="93"/>
      <c r="B95" s="84"/>
      <c r="C95" s="84"/>
      <c r="D95" s="84"/>
      <c r="E95" s="85"/>
      <c r="F95" s="82"/>
      <c r="G95" s="13" t="s">
        <v>12</v>
      </c>
      <c r="H95" s="14">
        <v>0</v>
      </c>
      <c r="I95" s="79"/>
      <c r="J95" s="69">
        <v>0</v>
      </c>
      <c r="K95" s="70"/>
      <c r="L95" s="70"/>
      <c r="M95" s="17"/>
      <c r="N95" s="69">
        <v>0</v>
      </c>
      <c r="O95" s="70"/>
      <c r="P95" s="70"/>
      <c r="Q95" s="71"/>
      <c r="R95" s="69">
        <v>0</v>
      </c>
      <c r="S95" s="70"/>
      <c r="T95" s="70"/>
      <c r="U95" s="69">
        <v>0</v>
      </c>
      <c r="V95" s="70"/>
      <c r="W95" s="70"/>
      <c r="X95" s="71"/>
      <c r="Y95" s="58"/>
      <c r="Z95" s="60"/>
      <c r="AA95" s="63"/>
    </row>
    <row r="96" spans="1:27" ht="12.75" customHeight="1">
      <c r="A96" s="93">
        <f>A89+1</f>
        <v>14</v>
      </c>
      <c r="B96" s="84" t="e">
        <f ca="1">INDIRECT("高清片头申报!"&amp;"c"&amp;(A96+2))</f>
        <v>#REF!</v>
      </c>
      <c r="C96" s="84" t="e">
        <f ca="1">INDIRECT("高清片头申报!"&amp;"d"&amp;(A96+2))</f>
        <v>#REF!</v>
      </c>
      <c r="D96" s="84" t="e">
        <f t="shared" ref="D96" ca="1" si="54">INDIRECT("高清片头申报!"&amp;"h"&amp;(A96+2))</f>
        <v>#REF!</v>
      </c>
      <c r="E96" s="85" t="e">
        <f ca="1">INDIRECT("高清片头申报！"&amp;"f"&amp;(A96+2))</f>
        <v>#REF!</v>
      </c>
      <c r="F96" s="80" t="e">
        <f ca="1">INDIRECT("高清片头申报!"&amp;"G"&amp;(A96+2))</f>
        <v>#REF!</v>
      </c>
      <c r="G96" s="11" t="s">
        <v>38</v>
      </c>
      <c r="H96" s="14">
        <v>0</v>
      </c>
      <c r="I96" s="77">
        <v>0</v>
      </c>
      <c r="J96" s="9">
        <v>1.3888888888888889E-3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/>
      <c r="U96" s="12"/>
      <c r="V96" s="12"/>
      <c r="W96" s="12"/>
      <c r="X96" s="17">
        <v>0</v>
      </c>
      <c r="Y96" s="57">
        <v>0</v>
      </c>
      <c r="Z96" s="59">
        <f>100-(0.7*((COUNTIF(H96:H98,"&lt;&gt;0")*5+IF(I96=0,0,5)+COUNTIF(K96:O100,"&lt;&gt;0")*3)+IF(J102=0,0,5))+0.3*((COUNTIF(H99:H102,"&lt;&gt;0")*5+COUNTIF(P96:S100,"&lt;&gt;0")*4)+COUNTIF(X96:X100,"&lt;&gt;0")*6))+Y96-IF(N102=0,0,5)-IF(R102=0,0,5)</f>
        <v>100</v>
      </c>
      <c r="AA96" s="61"/>
    </row>
    <row r="97" spans="1:27" ht="12" customHeight="1">
      <c r="A97" s="93"/>
      <c r="B97" s="84"/>
      <c r="C97" s="84"/>
      <c r="D97" s="84"/>
      <c r="E97" s="85"/>
      <c r="F97" s="81"/>
      <c r="G97" s="11" t="s">
        <v>39</v>
      </c>
      <c r="H97" s="14">
        <v>0</v>
      </c>
      <c r="I97" s="78"/>
      <c r="J97" s="9" t="e">
        <f ca="1">(F96-$K$5)/4</f>
        <v>#REF!</v>
      </c>
      <c r="K97" s="12">
        <v>0</v>
      </c>
      <c r="L97" s="12">
        <v>0</v>
      </c>
      <c r="M97" s="12">
        <v>0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/>
      <c r="U97" s="12"/>
      <c r="V97" s="12"/>
      <c r="W97" s="12"/>
      <c r="X97" s="17">
        <v>0</v>
      </c>
      <c r="Y97" s="58"/>
      <c r="Z97" s="60"/>
      <c r="AA97" s="62"/>
    </row>
    <row r="98" spans="1:27" ht="12" customHeight="1">
      <c r="A98" s="93"/>
      <c r="B98" s="84"/>
      <c r="C98" s="84"/>
      <c r="D98" s="84"/>
      <c r="E98" s="85"/>
      <c r="F98" s="81"/>
      <c r="G98" s="11" t="s">
        <v>40</v>
      </c>
      <c r="H98" s="14">
        <v>0</v>
      </c>
      <c r="I98" s="78"/>
      <c r="J98" s="9" t="e">
        <f ca="1">(F96-$K$5)*2/4</f>
        <v>#REF!</v>
      </c>
      <c r="K98" s="12">
        <v>0</v>
      </c>
      <c r="L98" s="12">
        <v>0</v>
      </c>
      <c r="M98" s="12">
        <v>0</v>
      </c>
      <c r="N98" s="12">
        <v>0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/>
      <c r="U98" s="12"/>
      <c r="V98" s="12"/>
      <c r="W98" s="12"/>
      <c r="X98" s="17">
        <v>0</v>
      </c>
      <c r="Y98" s="58"/>
      <c r="Z98" s="60"/>
      <c r="AA98" s="62"/>
    </row>
    <row r="99" spans="1:27" ht="14.25" customHeight="1">
      <c r="A99" s="93"/>
      <c r="B99" s="84"/>
      <c r="C99" s="84"/>
      <c r="D99" s="84"/>
      <c r="E99" s="85"/>
      <c r="F99" s="81"/>
      <c r="G99" s="13" t="s">
        <v>41</v>
      </c>
      <c r="H99" s="14">
        <v>0</v>
      </c>
      <c r="I99" s="78"/>
      <c r="J99" s="9" t="e">
        <f ca="1">(F96-$K$5)*3/4</f>
        <v>#REF!</v>
      </c>
      <c r="K99" s="12">
        <v>0</v>
      </c>
      <c r="L99" s="12">
        <v>0</v>
      </c>
      <c r="M99" s="12">
        <v>0</v>
      </c>
      <c r="N99" s="12">
        <v>0</v>
      </c>
      <c r="O99" s="12">
        <v>0</v>
      </c>
      <c r="P99" s="12">
        <v>0</v>
      </c>
      <c r="Q99" s="12">
        <v>0</v>
      </c>
      <c r="R99" s="12">
        <v>0</v>
      </c>
      <c r="S99" s="12">
        <v>0</v>
      </c>
      <c r="T99" s="12"/>
      <c r="U99" s="12"/>
      <c r="V99" s="12"/>
      <c r="W99" s="12"/>
      <c r="X99" s="17">
        <v>0</v>
      </c>
      <c r="Y99" s="58"/>
      <c r="Z99" s="60"/>
      <c r="AA99" s="62"/>
    </row>
    <row r="100" spans="1:27" ht="15" customHeight="1">
      <c r="A100" s="93"/>
      <c r="B100" s="84"/>
      <c r="C100" s="84"/>
      <c r="D100" s="84"/>
      <c r="E100" s="85"/>
      <c r="F100" s="81"/>
      <c r="G100" s="13" t="s">
        <v>5</v>
      </c>
      <c r="H100" s="14">
        <v>0</v>
      </c>
      <c r="I100" s="78"/>
      <c r="J100" s="9" t="e">
        <f ca="1">(F96-$K$5)*4/4</f>
        <v>#REF!</v>
      </c>
      <c r="K100" s="12">
        <v>0</v>
      </c>
      <c r="L100" s="12">
        <v>0</v>
      </c>
      <c r="M100" s="12">
        <v>0</v>
      </c>
      <c r="N100" s="12">
        <v>0</v>
      </c>
      <c r="O100" s="12">
        <v>0</v>
      </c>
      <c r="P100" s="12">
        <v>0</v>
      </c>
      <c r="Q100" s="12">
        <v>0</v>
      </c>
      <c r="R100" s="12">
        <v>0</v>
      </c>
      <c r="S100" s="12">
        <v>0</v>
      </c>
      <c r="T100" s="12"/>
      <c r="U100" s="12"/>
      <c r="V100" s="12"/>
      <c r="W100" s="12"/>
      <c r="X100" s="17">
        <v>0</v>
      </c>
      <c r="Y100" s="58"/>
      <c r="Z100" s="60"/>
      <c r="AA100" s="62"/>
    </row>
    <row r="101" spans="1:27" ht="12.75" customHeight="1">
      <c r="A101" s="93"/>
      <c r="B101" s="84"/>
      <c r="C101" s="84"/>
      <c r="D101" s="84"/>
      <c r="E101" s="85"/>
      <c r="F101" s="81"/>
      <c r="G101" s="13" t="s">
        <v>11</v>
      </c>
      <c r="H101" s="14">
        <v>0</v>
      </c>
      <c r="I101" s="78"/>
      <c r="J101" s="64" t="s">
        <v>42</v>
      </c>
      <c r="K101" s="64"/>
      <c r="L101" s="64"/>
      <c r="M101" s="64"/>
      <c r="N101" s="64" t="s">
        <v>43</v>
      </c>
      <c r="O101" s="64"/>
      <c r="P101" s="64"/>
      <c r="Q101" s="64"/>
      <c r="R101" s="64" t="s">
        <v>44</v>
      </c>
      <c r="S101" s="64"/>
      <c r="T101" s="64"/>
      <c r="U101" s="66" t="s">
        <v>45</v>
      </c>
      <c r="V101" s="67"/>
      <c r="W101" s="67"/>
      <c r="X101" s="68"/>
      <c r="Y101" s="58"/>
      <c r="Z101" s="60"/>
      <c r="AA101" s="62"/>
    </row>
    <row r="102" spans="1:27" ht="12" customHeight="1">
      <c r="A102" s="93"/>
      <c r="B102" s="84"/>
      <c r="C102" s="84"/>
      <c r="D102" s="84"/>
      <c r="E102" s="85"/>
      <c r="F102" s="82"/>
      <c r="G102" s="13" t="s">
        <v>12</v>
      </c>
      <c r="H102" s="14">
        <v>0</v>
      </c>
      <c r="I102" s="79"/>
      <c r="J102" s="69">
        <v>0</v>
      </c>
      <c r="K102" s="70"/>
      <c r="L102" s="70"/>
      <c r="M102" s="17"/>
      <c r="N102" s="69">
        <v>0</v>
      </c>
      <c r="O102" s="70"/>
      <c r="P102" s="70"/>
      <c r="Q102" s="71"/>
      <c r="R102" s="69">
        <v>0</v>
      </c>
      <c r="S102" s="70"/>
      <c r="T102" s="70"/>
      <c r="U102" s="69">
        <v>0</v>
      </c>
      <c r="V102" s="70"/>
      <c r="W102" s="70"/>
      <c r="X102" s="71"/>
      <c r="Y102" s="58"/>
      <c r="Z102" s="60"/>
      <c r="AA102" s="63"/>
    </row>
    <row r="103" spans="1:27" ht="14.25" customHeight="1">
      <c r="A103" s="93">
        <f>A96+1</f>
        <v>15</v>
      </c>
      <c r="B103" s="84" t="e">
        <f ca="1">INDIRECT("高清片头申报!"&amp;"c"&amp;(A103+2))</f>
        <v>#REF!</v>
      </c>
      <c r="C103" s="84" t="e">
        <f ca="1">INDIRECT("高清片头申报!"&amp;"d"&amp;(A103+2))</f>
        <v>#REF!</v>
      </c>
      <c r="D103" s="84" t="e">
        <f t="shared" ref="D103" ca="1" si="55">INDIRECT("高清片头申报!"&amp;"h"&amp;(A103+2))</f>
        <v>#REF!</v>
      </c>
      <c r="E103" s="85" t="e">
        <f ca="1">INDIRECT("高清片头申报！"&amp;"f"&amp;(A103+2))</f>
        <v>#REF!</v>
      </c>
      <c r="F103" s="80" t="e">
        <f ca="1">INDIRECT("高清片头申报!"&amp;"G"&amp;(A103+2))</f>
        <v>#REF!</v>
      </c>
      <c r="G103" s="11" t="s">
        <v>38</v>
      </c>
      <c r="H103" s="14">
        <v>0</v>
      </c>
      <c r="I103" s="77">
        <v>0</v>
      </c>
      <c r="J103" s="9">
        <v>1.3888888888888889E-3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/>
      <c r="U103" s="12"/>
      <c r="V103" s="12"/>
      <c r="W103" s="12"/>
      <c r="X103" s="17">
        <v>0</v>
      </c>
      <c r="Y103" s="57">
        <v>0</v>
      </c>
      <c r="Z103" s="59">
        <f>100-(0.7*((COUNTIF(H103:H105,"&lt;&gt;0")*5+IF(I103=0,0,5)+COUNTIF(K103:O107,"&lt;&gt;0")*3)+IF(J109=0,0,5))+0.3*((COUNTIF(H106:H109,"&lt;&gt;0")*5+COUNTIF(P103:S107,"&lt;&gt;0")*4)+COUNTIF(X103:X107,"&lt;&gt;0")*6))+Y103-IF(N109=0,0,5)-IF(R109=0,0,5)</f>
        <v>100</v>
      </c>
      <c r="AA103" s="61"/>
    </row>
    <row r="104" spans="1:27">
      <c r="A104" s="93"/>
      <c r="B104" s="84"/>
      <c r="C104" s="84"/>
      <c r="D104" s="84"/>
      <c r="E104" s="85"/>
      <c r="F104" s="81"/>
      <c r="G104" s="11" t="s">
        <v>39</v>
      </c>
      <c r="H104" s="14">
        <v>0</v>
      </c>
      <c r="I104" s="78"/>
      <c r="J104" s="9" t="e">
        <f ca="1">(F103-$K$5)/4</f>
        <v>#REF!</v>
      </c>
      <c r="K104" s="12">
        <v>0</v>
      </c>
      <c r="L104" s="12">
        <v>0</v>
      </c>
      <c r="M104" s="12">
        <v>0</v>
      </c>
      <c r="N104" s="12">
        <v>0</v>
      </c>
      <c r="O104" s="12">
        <v>0</v>
      </c>
      <c r="P104" s="12">
        <v>0</v>
      </c>
      <c r="Q104" s="12">
        <v>0</v>
      </c>
      <c r="R104" s="12">
        <v>0</v>
      </c>
      <c r="S104" s="12">
        <v>0</v>
      </c>
      <c r="T104" s="12"/>
      <c r="U104" s="12"/>
      <c r="V104" s="12"/>
      <c r="W104" s="12"/>
      <c r="X104" s="17">
        <v>0</v>
      </c>
      <c r="Y104" s="58"/>
      <c r="Z104" s="60"/>
      <c r="AA104" s="62"/>
    </row>
    <row r="105" spans="1:27">
      <c r="A105" s="93"/>
      <c r="B105" s="84"/>
      <c r="C105" s="84"/>
      <c r="D105" s="84"/>
      <c r="E105" s="85"/>
      <c r="F105" s="81"/>
      <c r="G105" s="11" t="s">
        <v>40</v>
      </c>
      <c r="H105" s="14">
        <v>0</v>
      </c>
      <c r="I105" s="78"/>
      <c r="J105" s="9" t="e">
        <f ca="1">(F103-$K$5)*2/4</f>
        <v>#REF!</v>
      </c>
      <c r="K105" s="12">
        <v>0</v>
      </c>
      <c r="L105" s="12">
        <v>0</v>
      </c>
      <c r="M105" s="12">
        <v>0</v>
      </c>
      <c r="N105" s="12">
        <v>0</v>
      </c>
      <c r="O105" s="12">
        <v>0</v>
      </c>
      <c r="P105" s="12">
        <v>0</v>
      </c>
      <c r="Q105" s="12">
        <v>0</v>
      </c>
      <c r="R105" s="12">
        <v>0</v>
      </c>
      <c r="S105" s="12">
        <v>0</v>
      </c>
      <c r="T105" s="12"/>
      <c r="U105" s="12"/>
      <c r="V105" s="12"/>
      <c r="W105" s="12"/>
      <c r="X105" s="17">
        <v>0</v>
      </c>
      <c r="Y105" s="58"/>
      <c r="Z105" s="60"/>
      <c r="AA105" s="62"/>
    </row>
    <row r="106" spans="1:27">
      <c r="A106" s="93"/>
      <c r="B106" s="84"/>
      <c r="C106" s="84"/>
      <c r="D106" s="84"/>
      <c r="E106" s="85"/>
      <c r="F106" s="81"/>
      <c r="G106" s="13" t="s">
        <v>41</v>
      </c>
      <c r="H106" s="14">
        <v>0</v>
      </c>
      <c r="I106" s="78"/>
      <c r="J106" s="9" t="e">
        <f ca="1">(F103-$K$5)*3/4</f>
        <v>#REF!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/>
      <c r="U106" s="12"/>
      <c r="V106" s="12"/>
      <c r="W106" s="12"/>
      <c r="X106" s="17">
        <v>0</v>
      </c>
      <c r="Y106" s="58"/>
      <c r="Z106" s="60"/>
      <c r="AA106" s="62"/>
    </row>
    <row r="107" spans="1:27">
      <c r="A107" s="93"/>
      <c r="B107" s="84"/>
      <c r="C107" s="84"/>
      <c r="D107" s="84"/>
      <c r="E107" s="85"/>
      <c r="F107" s="81"/>
      <c r="G107" s="13" t="s">
        <v>5</v>
      </c>
      <c r="H107" s="14">
        <v>0</v>
      </c>
      <c r="I107" s="78"/>
      <c r="J107" s="9" t="e">
        <f ca="1">(F103-$K$5)*4/4</f>
        <v>#REF!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/>
      <c r="U107" s="12"/>
      <c r="V107" s="12"/>
      <c r="W107" s="12"/>
      <c r="X107" s="17">
        <v>0</v>
      </c>
      <c r="Y107" s="58"/>
      <c r="Z107" s="60"/>
      <c r="AA107" s="62"/>
    </row>
    <row r="108" spans="1:27" ht="12" customHeight="1">
      <c r="A108" s="93"/>
      <c r="B108" s="84"/>
      <c r="C108" s="84"/>
      <c r="D108" s="84"/>
      <c r="E108" s="85"/>
      <c r="F108" s="81"/>
      <c r="G108" s="13" t="s">
        <v>11</v>
      </c>
      <c r="H108" s="14">
        <v>0</v>
      </c>
      <c r="I108" s="78"/>
      <c r="J108" s="64" t="s">
        <v>42</v>
      </c>
      <c r="K108" s="64"/>
      <c r="L108" s="64"/>
      <c r="M108" s="64"/>
      <c r="N108" s="64" t="s">
        <v>43</v>
      </c>
      <c r="O108" s="64"/>
      <c r="P108" s="64"/>
      <c r="Q108" s="64"/>
      <c r="R108" s="64" t="s">
        <v>44</v>
      </c>
      <c r="S108" s="64"/>
      <c r="T108" s="64"/>
      <c r="U108" s="66" t="s">
        <v>45</v>
      </c>
      <c r="V108" s="67"/>
      <c r="W108" s="67"/>
      <c r="X108" s="68"/>
      <c r="Y108" s="58"/>
      <c r="Z108" s="60"/>
      <c r="AA108" s="62"/>
    </row>
    <row r="109" spans="1:27" ht="49.5" customHeight="1">
      <c r="A109" s="93"/>
      <c r="B109" s="84"/>
      <c r="C109" s="84"/>
      <c r="D109" s="84"/>
      <c r="E109" s="85"/>
      <c r="F109" s="82"/>
      <c r="G109" s="13" t="s">
        <v>12</v>
      </c>
      <c r="H109" s="14">
        <v>0</v>
      </c>
      <c r="I109" s="79"/>
      <c r="J109" s="69">
        <v>0</v>
      </c>
      <c r="K109" s="70"/>
      <c r="L109" s="70"/>
      <c r="M109" s="17"/>
      <c r="N109" s="69">
        <v>0</v>
      </c>
      <c r="O109" s="70"/>
      <c r="P109" s="70"/>
      <c r="Q109" s="71"/>
      <c r="R109" s="69">
        <v>0</v>
      </c>
      <c r="S109" s="70"/>
      <c r="T109" s="70"/>
      <c r="U109" s="69">
        <v>0</v>
      </c>
      <c r="V109" s="70"/>
      <c r="W109" s="70"/>
      <c r="X109" s="71"/>
      <c r="Y109" s="58"/>
      <c r="Z109" s="60"/>
      <c r="AA109" s="63"/>
    </row>
    <row r="110" spans="1:27" ht="14.25" customHeight="1">
      <c r="A110" s="93">
        <f>A103+1</f>
        <v>16</v>
      </c>
      <c r="B110" s="84" t="e">
        <f ca="1">INDIRECT("高清片头申报!"&amp;"c"&amp;(A110+2))</f>
        <v>#REF!</v>
      </c>
      <c r="C110" s="84" t="e">
        <f ca="1">INDIRECT("高清片头申报!"&amp;"d"&amp;(A110+2))</f>
        <v>#REF!</v>
      </c>
      <c r="D110" s="84" t="e">
        <f t="shared" ref="D110" ca="1" si="56">INDIRECT("高清片头申报!"&amp;"h"&amp;(A110+2))</f>
        <v>#REF!</v>
      </c>
      <c r="E110" s="85" t="e">
        <f ca="1">INDIRECT("高清片头申报！"&amp;"f"&amp;(A110+2))</f>
        <v>#REF!</v>
      </c>
      <c r="F110" s="80" t="e">
        <f ca="1">INDIRECT("高清片头申报!"&amp;"G"&amp;(A110+2))</f>
        <v>#REF!</v>
      </c>
      <c r="G110" s="11" t="s">
        <v>38</v>
      </c>
      <c r="H110" s="14">
        <v>0</v>
      </c>
      <c r="I110" s="77">
        <v>0</v>
      </c>
      <c r="J110" s="9">
        <v>1.3888888888888889E-3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/>
      <c r="U110" s="12"/>
      <c r="V110" s="12"/>
      <c r="W110" s="12"/>
      <c r="X110" s="17">
        <v>0</v>
      </c>
      <c r="Y110" s="57">
        <v>0</v>
      </c>
      <c r="Z110" s="59">
        <f>100-(0.7*((COUNTIF(H110:H112,"&lt;&gt;0")*5+IF(I110=0,0,5)+COUNTIF(K110:O114,"&lt;&gt;0")*3)+IF(J116=0,0,5))+0.3*((COUNTIF(H113:H116,"&lt;&gt;0")*5+COUNTIF(P110:S114,"&lt;&gt;0")*4)+COUNTIF(X110:X114,"&lt;&gt;0")*6))+Y110-IF(N116=0,0,5)-IF(R116=0,0,5)</f>
        <v>100</v>
      </c>
      <c r="AA110" s="61"/>
    </row>
    <row r="111" spans="1:27">
      <c r="A111" s="93"/>
      <c r="B111" s="84"/>
      <c r="C111" s="84"/>
      <c r="D111" s="84"/>
      <c r="E111" s="85"/>
      <c r="F111" s="81"/>
      <c r="G111" s="11" t="s">
        <v>39</v>
      </c>
      <c r="H111" s="14">
        <v>0</v>
      </c>
      <c r="I111" s="78"/>
      <c r="J111" s="9" t="e">
        <f ca="1">(F110-$K$5)/4</f>
        <v>#REF!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/>
      <c r="U111" s="12"/>
      <c r="V111" s="12"/>
      <c r="W111" s="12"/>
      <c r="X111" s="17">
        <v>0</v>
      </c>
      <c r="Y111" s="58"/>
      <c r="Z111" s="60"/>
      <c r="AA111" s="62"/>
    </row>
    <row r="112" spans="1:27">
      <c r="A112" s="93"/>
      <c r="B112" s="84"/>
      <c r="C112" s="84"/>
      <c r="D112" s="84"/>
      <c r="E112" s="85"/>
      <c r="F112" s="81"/>
      <c r="G112" s="11" t="s">
        <v>40</v>
      </c>
      <c r="H112" s="14">
        <v>0</v>
      </c>
      <c r="I112" s="78"/>
      <c r="J112" s="9" t="e">
        <f ca="1">(F110-$K$5)*2/4</f>
        <v>#REF!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/>
      <c r="U112" s="12"/>
      <c r="V112" s="12"/>
      <c r="W112" s="12"/>
      <c r="X112" s="17">
        <v>0</v>
      </c>
      <c r="Y112" s="58"/>
      <c r="Z112" s="60"/>
      <c r="AA112" s="62"/>
    </row>
    <row r="113" spans="1:27">
      <c r="A113" s="93"/>
      <c r="B113" s="84"/>
      <c r="C113" s="84"/>
      <c r="D113" s="84"/>
      <c r="E113" s="85"/>
      <c r="F113" s="81"/>
      <c r="G113" s="13" t="s">
        <v>41</v>
      </c>
      <c r="H113" s="14">
        <v>0</v>
      </c>
      <c r="I113" s="78"/>
      <c r="J113" s="9" t="e">
        <f ca="1">(F110-$K$5)*3/4</f>
        <v>#REF!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/>
      <c r="U113" s="12"/>
      <c r="V113" s="12"/>
      <c r="W113" s="12"/>
      <c r="X113" s="17">
        <v>0</v>
      </c>
      <c r="Y113" s="58"/>
      <c r="Z113" s="60"/>
      <c r="AA113" s="62"/>
    </row>
    <row r="114" spans="1:27">
      <c r="A114" s="93"/>
      <c r="B114" s="84"/>
      <c r="C114" s="84"/>
      <c r="D114" s="84"/>
      <c r="E114" s="85"/>
      <c r="F114" s="81"/>
      <c r="G114" s="13" t="s">
        <v>5</v>
      </c>
      <c r="H114" s="14">
        <v>0</v>
      </c>
      <c r="I114" s="78"/>
      <c r="J114" s="9" t="e">
        <f ca="1">(F110-$K$5)*4/4</f>
        <v>#REF!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/>
      <c r="U114" s="12"/>
      <c r="V114" s="12"/>
      <c r="W114" s="12"/>
      <c r="X114" s="17">
        <v>0</v>
      </c>
      <c r="Y114" s="58"/>
      <c r="Z114" s="60"/>
      <c r="AA114" s="62"/>
    </row>
    <row r="115" spans="1:27" ht="12" customHeight="1">
      <c r="A115" s="93"/>
      <c r="B115" s="84"/>
      <c r="C115" s="84"/>
      <c r="D115" s="84"/>
      <c r="E115" s="85"/>
      <c r="F115" s="81"/>
      <c r="G115" s="13" t="s">
        <v>11</v>
      </c>
      <c r="H115" s="14">
        <v>0</v>
      </c>
      <c r="I115" s="78"/>
      <c r="J115" s="64" t="s">
        <v>42</v>
      </c>
      <c r="K115" s="64"/>
      <c r="L115" s="64"/>
      <c r="M115" s="64"/>
      <c r="N115" s="64" t="s">
        <v>43</v>
      </c>
      <c r="O115" s="64"/>
      <c r="P115" s="64"/>
      <c r="Q115" s="64"/>
      <c r="R115" s="64" t="s">
        <v>44</v>
      </c>
      <c r="S115" s="64"/>
      <c r="T115" s="64"/>
      <c r="U115" s="66" t="s">
        <v>45</v>
      </c>
      <c r="V115" s="67"/>
      <c r="W115" s="67"/>
      <c r="X115" s="68"/>
      <c r="Y115" s="58"/>
      <c r="Z115" s="60"/>
      <c r="AA115" s="62"/>
    </row>
    <row r="116" spans="1:27" ht="12" customHeight="1">
      <c r="A116" s="93"/>
      <c r="B116" s="84"/>
      <c r="C116" s="84"/>
      <c r="D116" s="84"/>
      <c r="E116" s="85"/>
      <c r="F116" s="82"/>
      <c r="G116" s="13" t="s">
        <v>12</v>
      </c>
      <c r="H116" s="14">
        <v>0</v>
      </c>
      <c r="I116" s="79"/>
      <c r="J116" s="69">
        <v>0</v>
      </c>
      <c r="K116" s="70"/>
      <c r="L116" s="70"/>
      <c r="M116" s="17"/>
      <c r="N116" s="69">
        <v>0</v>
      </c>
      <c r="O116" s="70"/>
      <c r="P116" s="70"/>
      <c r="Q116" s="71"/>
      <c r="R116" s="69">
        <v>0</v>
      </c>
      <c r="S116" s="70"/>
      <c r="T116" s="70"/>
      <c r="U116" s="69">
        <v>0</v>
      </c>
      <c r="V116" s="70"/>
      <c r="W116" s="70"/>
      <c r="X116" s="71"/>
      <c r="Y116" s="58"/>
      <c r="Z116" s="60"/>
      <c r="AA116" s="63"/>
    </row>
    <row r="117" spans="1:27" ht="14.25" customHeight="1">
      <c r="A117" s="93">
        <f>A110+1</f>
        <v>17</v>
      </c>
      <c r="B117" s="84" t="e">
        <f ca="1">INDIRECT("高清片头申报!"&amp;"c"&amp;(A117+2))</f>
        <v>#REF!</v>
      </c>
      <c r="C117" s="84" t="e">
        <f ca="1">INDIRECT("高清片头申报!"&amp;"d"&amp;(A117+2))</f>
        <v>#REF!</v>
      </c>
      <c r="D117" s="84" t="e">
        <f t="shared" ref="D117" ca="1" si="57">INDIRECT("高清片头申报!"&amp;"h"&amp;(A117+2))</f>
        <v>#REF!</v>
      </c>
      <c r="E117" s="85" t="e">
        <f ca="1">INDIRECT("高清片头申报！"&amp;"f"&amp;(A117+2))</f>
        <v>#REF!</v>
      </c>
      <c r="F117" s="80" t="e">
        <f ca="1">INDIRECT("高清片头申报!"&amp;"G"&amp;(A117+2))</f>
        <v>#REF!</v>
      </c>
      <c r="G117" s="11" t="s">
        <v>38</v>
      </c>
      <c r="H117" s="14">
        <v>0</v>
      </c>
      <c r="I117" s="77">
        <v>0</v>
      </c>
      <c r="J117" s="9">
        <v>1.3888888888888889E-3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/>
      <c r="U117" s="12"/>
      <c r="V117" s="12"/>
      <c r="W117" s="12"/>
      <c r="X117" s="17">
        <v>0</v>
      </c>
      <c r="Y117" s="57">
        <v>0</v>
      </c>
      <c r="Z117" s="59">
        <f>100-(0.7*((COUNTIF(H117:H119,"&lt;&gt;0")*5+IF(I117=0,0,5)+COUNTIF(K117:O121,"&lt;&gt;0")*3)+IF(J123=0,0,5))+0.3*((COUNTIF(H120:H123,"&lt;&gt;0")*5+COUNTIF(P117:S121,"&lt;&gt;0")*4)+COUNTIF(X117:X121,"&lt;&gt;0")*6))+Y117-IF(N123=0,0,5)-IF(R123=0,0,5)</f>
        <v>100</v>
      </c>
      <c r="AA117" s="61"/>
    </row>
    <row r="118" spans="1:27">
      <c r="A118" s="93"/>
      <c r="B118" s="84"/>
      <c r="C118" s="84"/>
      <c r="D118" s="84"/>
      <c r="E118" s="85"/>
      <c r="F118" s="81"/>
      <c r="G118" s="11" t="s">
        <v>39</v>
      </c>
      <c r="H118" s="14">
        <v>0</v>
      </c>
      <c r="I118" s="78"/>
      <c r="J118" s="9" t="e">
        <f ca="1">(F117-$K$5)/4</f>
        <v>#REF!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/>
      <c r="U118" s="12"/>
      <c r="V118" s="12"/>
      <c r="W118" s="12"/>
      <c r="X118" s="17">
        <v>0</v>
      </c>
      <c r="Y118" s="58"/>
      <c r="Z118" s="60"/>
      <c r="AA118" s="62"/>
    </row>
    <row r="119" spans="1:27">
      <c r="A119" s="93"/>
      <c r="B119" s="84"/>
      <c r="C119" s="84"/>
      <c r="D119" s="84"/>
      <c r="E119" s="85"/>
      <c r="F119" s="81"/>
      <c r="G119" s="11" t="s">
        <v>40</v>
      </c>
      <c r="H119" s="14">
        <v>0</v>
      </c>
      <c r="I119" s="78"/>
      <c r="J119" s="9" t="e">
        <f ca="1">(F117-$K$5)*2/4</f>
        <v>#REF!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/>
      <c r="U119" s="12"/>
      <c r="V119" s="12"/>
      <c r="W119" s="12"/>
      <c r="X119" s="17">
        <v>0</v>
      </c>
      <c r="Y119" s="58"/>
      <c r="Z119" s="60"/>
      <c r="AA119" s="62"/>
    </row>
    <row r="120" spans="1:27">
      <c r="A120" s="93"/>
      <c r="B120" s="84"/>
      <c r="C120" s="84"/>
      <c r="D120" s="84"/>
      <c r="E120" s="85"/>
      <c r="F120" s="81"/>
      <c r="G120" s="13" t="s">
        <v>41</v>
      </c>
      <c r="H120" s="14">
        <v>0</v>
      </c>
      <c r="I120" s="78"/>
      <c r="J120" s="9" t="e">
        <f ca="1">(F117-$K$5)*3/4</f>
        <v>#REF!</v>
      </c>
      <c r="K120" s="12">
        <v>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v>0</v>
      </c>
      <c r="R120" s="12">
        <v>0</v>
      </c>
      <c r="S120" s="12">
        <v>0</v>
      </c>
      <c r="T120" s="12"/>
      <c r="U120" s="12"/>
      <c r="V120" s="12"/>
      <c r="W120" s="12"/>
      <c r="X120" s="17">
        <v>0</v>
      </c>
      <c r="Y120" s="58"/>
      <c r="Z120" s="60"/>
      <c r="AA120" s="62"/>
    </row>
    <row r="121" spans="1:27">
      <c r="A121" s="93"/>
      <c r="B121" s="84"/>
      <c r="C121" s="84"/>
      <c r="D121" s="84"/>
      <c r="E121" s="85"/>
      <c r="F121" s="81"/>
      <c r="G121" s="13" t="s">
        <v>5</v>
      </c>
      <c r="H121" s="14">
        <v>0</v>
      </c>
      <c r="I121" s="78"/>
      <c r="J121" s="9" t="e">
        <f ca="1">(F117-$K$5)*4/4</f>
        <v>#REF!</v>
      </c>
      <c r="K121" s="12">
        <v>0</v>
      </c>
      <c r="L121" s="12">
        <v>0</v>
      </c>
      <c r="M121" s="12">
        <v>0</v>
      </c>
      <c r="N121" s="12">
        <v>0</v>
      </c>
      <c r="O121" s="12">
        <v>0</v>
      </c>
      <c r="P121" s="12">
        <v>0</v>
      </c>
      <c r="Q121" s="12">
        <v>0</v>
      </c>
      <c r="R121" s="12">
        <v>0</v>
      </c>
      <c r="S121" s="12">
        <v>0</v>
      </c>
      <c r="T121" s="12"/>
      <c r="U121" s="12"/>
      <c r="V121" s="12"/>
      <c r="W121" s="12"/>
      <c r="X121" s="17">
        <v>0</v>
      </c>
      <c r="Y121" s="58"/>
      <c r="Z121" s="60"/>
      <c r="AA121" s="62"/>
    </row>
    <row r="122" spans="1:27" ht="12" customHeight="1">
      <c r="A122" s="93"/>
      <c r="B122" s="84"/>
      <c r="C122" s="84"/>
      <c r="D122" s="84"/>
      <c r="E122" s="85"/>
      <c r="F122" s="81"/>
      <c r="G122" s="13" t="s">
        <v>11</v>
      </c>
      <c r="H122" s="14">
        <v>0</v>
      </c>
      <c r="I122" s="78"/>
      <c r="J122" s="64" t="s">
        <v>42</v>
      </c>
      <c r="K122" s="64"/>
      <c r="L122" s="64"/>
      <c r="M122" s="64"/>
      <c r="N122" s="64" t="s">
        <v>43</v>
      </c>
      <c r="O122" s="64"/>
      <c r="P122" s="64"/>
      <c r="Q122" s="64"/>
      <c r="R122" s="64" t="s">
        <v>44</v>
      </c>
      <c r="S122" s="64"/>
      <c r="T122" s="64"/>
      <c r="U122" s="66" t="s">
        <v>45</v>
      </c>
      <c r="V122" s="67"/>
      <c r="W122" s="67"/>
      <c r="X122" s="68"/>
      <c r="Y122" s="58"/>
      <c r="Z122" s="60"/>
      <c r="AA122" s="62"/>
    </row>
    <row r="123" spans="1:27" ht="12" customHeight="1">
      <c r="A123" s="93"/>
      <c r="B123" s="84"/>
      <c r="C123" s="84"/>
      <c r="D123" s="84"/>
      <c r="E123" s="85"/>
      <c r="F123" s="82"/>
      <c r="G123" s="13" t="s">
        <v>12</v>
      </c>
      <c r="H123" s="14">
        <v>0</v>
      </c>
      <c r="I123" s="79"/>
      <c r="J123" s="69">
        <v>0</v>
      </c>
      <c r="K123" s="70"/>
      <c r="L123" s="70"/>
      <c r="M123" s="17"/>
      <c r="N123" s="69">
        <v>0</v>
      </c>
      <c r="O123" s="70"/>
      <c r="P123" s="70"/>
      <c r="Q123" s="71"/>
      <c r="R123" s="69">
        <v>0</v>
      </c>
      <c r="S123" s="70"/>
      <c r="T123" s="70"/>
      <c r="U123" s="69">
        <v>0</v>
      </c>
      <c r="V123" s="70"/>
      <c r="W123" s="70"/>
      <c r="X123" s="71"/>
      <c r="Y123" s="58"/>
      <c r="Z123" s="60"/>
      <c r="AA123" s="63"/>
    </row>
  </sheetData>
  <mergeCells count="322">
    <mergeCell ref="I82:I88"/>
    <mergeCell ref="I89:I95"/>
    <mergeCell ref="I96:I102"/>
    <mergeCell ref="A82:A88"/>
    <mergeCell ref="B82:B88"/>
    <mergeCell ref="C82:C88"/>
    <mergeCell ref="A89:A95"/>
    <mergeCell ref="D96:D102"/>
    <mergeCell ref="E96:E102"/>
    <mergeCell ref="F96:F102"/>
    <mergeCell ref="A96:A102"/>
    <mergeCell ref="B96:B102"/>
    <mergeCell ref="C96:C102"/>
    <mergeCell ref="D82:D88"/>
    <mergeCell ref="E82:E88"/>
    <mergeCell ref="F82:F88"/>
    <mergeCell ref="B89:B95"/>
    <mergeCell ref="C89:C95"/>
    <mergeCell ref="D89:D95"/>
    <mergeCell ref="E89:E95"/>
    <mergeCell ref="F89:F95"/>
    <mergeCell ref="E1:F1"/>
    <mergeCell ref="A2:A4"/>
    <mergeCell ref="B2:B4"/>
    <mergeCell ref="C2:C4"/>
    <mergeCell ref="D2:D4"/>
    <mergeCell ref="E2:E4"/>
    <mergeCell ref="F2:F4"/>
    <mergeCell ref="G2:AA2"/>
    <mergeCell ref="G3:H4"/>
    <mergeCell ref="I3:I4"/>
    <mergeCell ref="J3:O3"/>
    <mergeCell ref="P3:X3"/>
    <mergeCell ref="Y3:Y4"/>
    <mergeCell ref="Z3:Z4"/>
    <mergeCell ref="AA3:AA4"/>
    <mergeCell ref="A1:C1"/>
    <mergeCell ref="I40:I46"/>
    <mergeCell ref="I47:I53"/>
    <mergeCell ref="I68:I74"/>
    <mergeCell ref="I75:I81"/>
    <mergeCell ref="A75:A81"/>
    <mergeCell ref="B75:B81"/>
    <mergeCell ref="C75:C81"/>
    <mergeCell ref="D40:D46"/>
    <mergeCell ref="A5:A11"/>
    <mergeCell ref="B5:B11"/>
    <mergeCell ref="C5:C11"/>
    <mergeCell ref="C12:C18"/>
    <mergeCell ref="B12:B18"/>
    <mergeCell ref="A12:A18"/>
    <mergeCell ref="A47:A53"/>
    <mergeCell ref="B47:B53"/>
    <mergeCell ref="C47:C53"/>
    <mergeCell ref="A54:A60"/>
    <mergeCell ref="A40:A46"/>
    <mergeCell ref="B40:B46"/>
    <mergeCell ref="C40:C46"/>
    <mergeCell ref="F33:F39"/>
    <mergeCell ref="D5:D11"/>
    <mergeCell ref="E5:E11"/>
    <mergeCell ref="F5:F11"/>
    <mergeCell ref="D19:D25"/>
    <mergeCell ref="E19:E25"/>
    <mergeCell ref="F19:F25"/>
    <mergeCell ref="D26:D32"/>
    <mergeCell ref="E26:E32"/>
    <mergeCell ref="F26:F32"/>
    <mergeCell ref="F12:F18"/>
    <mergeCell ref="D12:D18"/>
    <mergeCell ref="E12:E18"/>
    <mergeCell ref="D33:D39"/>
    <mergeCell ref="E33:E39"/>
    <mergeCell ref="B33:B39"/>
    <mergeCell ref="C33:C39"/>
    <mergeCell ref="A68:A74"/>
    <mergeCell ref="B68:B74"/>
    <mergeCell ref="C68:C74"/>
    <mergeCell ref="E68:E74"/>
    <mergeCell ref="A19:A25"/>
    <mergeCell ref="B19:B25"/>
    <mergeCell ref="C19:C25"/>
    <mergeCell ref="A26:A32"/>
    <mergeCell ref="B54:B60"/>
    <mergeCell ref="C54:C60"/>
    <mergeCell ref="A61:A67"/>
    <mergeCell ref="B61:B67"/>
    <mergeCell ref="D61:D67"/>
    <mergeCell ref="E61:E67"/>
    <mergeCell ref="D54:D60"/>
    <mergeCell ref="E54:E60"/>
    <mergeCell ref="C61:C67"/>
    <mergeCell ref="D47:D53"/>
    <mergeCell ref="A103:A109"/>
    <mergeCell ref="B103:B109"/>
    <mergeCell ref="C103:C109"/>
    <mergeCell ref="D103:D109"/>
    <mergeCell ref="E103:E109"/>
    <mergeCell ref="F103:F109"/>
    <mergeCell ref="I103:I109"/>
    <mergeCell ref="I110:I116"/>
    <mergeCell ref="B26:B32"/>
    <mergeCell ref="C26:C32"/>
    <mergeCell ref="A33:A39"/>
    <mergeCell ref="F68:F74"/>
    <mergeCell ref="F61:F67"/>
    <mergeCell ref="F54:F60"/>
    <mergeCell ref="I54:I60"/>
    <mergeCell ref="I61:I67"/>
    <mergeCell ref="E47:E53"/>
    <mergeCell ref="F47:F53"/>
    <mergeCell ref="E40:E46"/>
    <mergeCell ref="F40:F46"/>
    <mergeCell ref="E75:E81"/>
    <mergeCell ref="F75:F81"/>
    <mergeCell ref="D68:D74"/>
    <mergeCell ref="D75:D81"/>
    <mergeCell ref="A117:A123"/>
    <mergeCell ref="B117:B123"/>
    <mergeCell ref="C117:C123"/>
    <mergeCell ref="D117:D123"/>
    <mergeCell ref="E117:E123"/>
    <mergeCell ref="F117:F123"/>
    <mergeCell ref="I117:I123"/>
    <mergeCell ref="A110:A116"/>
    <mergeCell ref="B110:B116"/>
    <mergeCell ref="C110:C116"/>
    <mergeCell ref="D110:D116"/>
    <mergeCell ref="E110:E116"/>
    <mergeCell ref="F110:F116"/>
    <mergeCell ref="I5:I11"/>
    <mergeCell ref="Y5:Y11"/>
    <mergeCell ref="Z5:Z11"/>
    <mergeCell ref="AA5:AA11"/>
    <mergeCell ref="J10:M10"/>
    <mergeCell ref="N10:Q10"/>
    <mergeCell ref="R10:T10"/>
    <mergeCell ref="U10:X10"/>
    <mergeCell ref="J11:L11"/>
    <mergeCell ref="N11:Q11"/>
    <mergeCell ref="R11:T11"/>
    <mergeCell ref="U11:X11"/>
    <mergeCell ref="I12:I18"/>
    <mergeCell ref="Y12:Y18"/>
    <mergeCell ref="Z12:Z18"/>
    <mergeCell ref="AA12:AA18"/>
    <mergeCell ref="J17:M17"/>
    <mergeCell ref="N17:Q17"/>
    <mergeCell ref="R17:T17"/>
    <mergeCell ref="U17:X17"/>
    <mergeCell ref="N18:Q18"/>
    <mergeCell ref="R18:T18"/>
    <mergeCell ref="U18:X18"/>
    <mergeCell ref="J18:L18"/>
    <mergeCell ref="I19:I25"/>
    <mergeCell ref="Y19:Y25"/>
    <mergeCell ref="Z19:Z25"/>
    <mergeCell ref="AA19:AA25"/>
    <mergeCell ref="J24:M24"/>
    <mergeCell ref="N24:Q24"/>
    <mergeCell ref="R24:T24"/>
    <mergeCell ref="U24:X24"/>
    <mergeCell ref="N25:Q25"/>
    <mergeCell ref="R25:T25"/>
    <mergeCell ref="U25:X25"/>
    <mergeCell ref="J25:L25"/>
    <mergeCell ref="I26:I32"/>
    <mergeCell ref="Y26:Y32"/>
    <mergeCell ref="Z26:Z32"/>
    <mergeCell ref="AA26:AA32"/>
    <mergeCell ref="J31:M31"/>
    <mergeCell ref="N31:Q31"/>
    <mergeCell ref="R31:T31"/>
    <mergeCell ref="U31:X31"/>
    <mergeCell ref="N32:Q32"/>
    <mergeCell ref="R32:T32"/>
    <mergeCell ref="U32:X32"/>
    <mergeCell ref="J32:L32"/>
    <mergeCell ref="I33:I39"/>
    <mergeCell ref="Y33:Y39"/>
    <mergeCell ref="Z33:Z39"/>
    <mergeCell ref="AA33:AA39"/>
    <mergeCell ref="J38:M38"/>
    <mergeCell ref="N38:Q38"/>
    <mergeCell ref="R38:T38"/>
    <mergeCell ref="U38:X38"/>
    <mergeCell ref="N39:Q39"/>
    <mergeCell ref="R39:T39"/>
    <mergeCell ref="U39:X39"/>
    <mergeCell ref="J39:L39"/>
    <mergeCell ref="Y40:Y46"/>
    <mergeCell ref="Z40:Z46"/>
    <mergeCell ref="AA40:AA46"/>
    <mergeCell ref="J45:M45"/>
    <mergeCell ref="N45:Q45"/>
    <mergeCell ref="R45:T45"/>
    <mergeCell ref="U45:X45"/>
    <mergeCell ref="N46:Q46"/>
    <mergeCell ref="R46:T46"/>
    <mergeCell ref="U46:X46"/>
    <mergeCell ref="J46:L46"/>
    <mergeCell ref="Y47:Y53"/>
    <mergeCell ref="Z47:Z53"/>
    <mergeCell ref="AA47:AA53"/>
    <mergeCell ref="J52:M52"/>
    <mergeCell ref="N52:Q52"/>
    <mergeCell ref="R52:T52"/>
    <mergeCell ref="U52:X52"/>
    <mergeCell ref="N53:Q53"/>
    <mergeCell ref="R53:T53"/>
    <mergeCell ref="U53:X53"/>
    <mergeCell ref="J53:L53"/>
    <mergeCell ref="Y54:Y60"/>
    <mergeCell ref="Z54:Z60"/>
    <mergeCell ref="AA54:AA60"/>
    <mergeCell ref="J59:M59"/>
    <mergeCell ref="N59:Q59"/>
    <mergeCell ref="R59:T59"/>
    <mergeCell ref="U59:X59"/>
    <mergeCell ref="N60:Q60"/>
    <mergeCell ref="R60:T60"/>
    <mergeCell ref="U60:X60"/>
    <mergeCell ref="J60:L60"/>
    <mergeCell ref="Y61:Y67"/>
    <mergeCell ref="Z61:Z67"/>
    <mergeCell ref="AA61:AA67"/>
    <mergeCell ref="J66:M66"/>
    <mergeCell ref="N66:Q66"/>
    <mergeCell ref="R66:T66"/>
    <mergeCell ref="U66:X66"/>
    <mergeCell ref="N67:Q67"/>
    <mergeCell ref="R67:T67"/>
    <mergeCell ref="U67:X67"/>
    <mergeCell ref="J67:L67"/>
    <mergeCell ref="Y68:Y74"/>
    <mergeCell ref="Z68:Z74"/>
    <mergeCell ref="AA68:AA74"/>
    <mergeCell ref="J73:M73"/>
    <mergeCell ref="N73:Q73"/>
    <mergeCell ref="R73:T73"/>
    <mergeCell ref="U73:X73"/>
    <mergeCell ref="N74:Q74"/>
    <mergeCell ref="R74:T74"/>
    <mergeCell ref="U74:X74"/>
    <mergeCell ref="J74:L74"/>
    <mergeCell ref="Y75:Y81"/>
    <mergeCell ref="Z75:Z81"/>
    <mergeCell ref="AA75:AA81"/>
    <mergeCell ref="J80:M80"/>
    <mergeCell ref="N80:Q80"/>
    <mergeCell ref="R80:T80"/>
    <mergeCell ref="U80:X80"/>
    <mergeCell ref="N81:Q81"/>
    <mergeCell ref="R81:T81"/>
    <mergeCell ref="U81:X81"/>
    <mergeCell ref="J81:L81"/>
    <mergeCell ref="Y82:Y88"/>
    <mergeCell ref="Z82:Z88"/>
    <mergeCell ref="AA82:AA88"/>
    <mergeCell ref="J87:M87"/>
    <mergeCell ref="N87:Q87"/>
    <mergeCell ref="R87:T87"/>
    <mergeCell ref="U87:X87"/>
    <mergeCell ref="N88:Q88"/>
    <mergeCell ref="R88:T88"/>
    <mergeCell ref="U88:X88"/>
    <mergeCell ref="J88:L88"/>
    <mergeCell ref="Y89:Y95"/>
    <mergeCell ref="Z89:Z95"/>
    <mergeCell ref="AA89:AA95"/>
    <mergeCell ref="J94:M94"/>
    <mergeCell ref="N94:Q94"/>
    <mergeCell ref="R94:T94"/>
    <mergeCell ref="U94:X94"/>
    <mergeCell ref="N95:Q95"/>
    <mergeCell ref="R95:T95"/>
    <mergeCell ref="U95:X95"/>
    <mergeCell ref="J95:L95"/>
    <mergeCell ref="Y96:Y102"/>
    <mergeCell ref="Z96:Z102"/>
    <mergeCell ref="AA96:AA102"/>
    <mergeCell ref="J101:M101"/>
    <mergeCell ref="N101:Q101"/>
    <mergeCell ref="R101:T101"/>
    <mergeCell ref="U101:X101"/>
    <mergeCell ref="N102:Q102"/>
    <mergeCell ref="R102:T102"/>
    <mergeCell ref="U102:X102"/>
    <mergeCell ref="J102:L102"/>
    <mergeCell ref="Y103:Y109"/>
    <mergeCell ref="Z103:Z109"/>
    <mergeCell ref="AA103:AA109"/>
    <mergeCell ref="J108:M108"/>
    <mergeCell ref="N108:Q108"/>
    <mergeCell ref="R108:T108"/>
    <mergeCell ref="U108:X108"/>
    <mergeCell ref="N109:Q109"/>
    <mergeCell ref="R109:T109"/>
    <mergeCell ref="U109:X109"/>
    <mergeCell ref="J109:L109"/>
    <mergeCell ref="Y110:Y116"/>
    <mergeCell ref="Z110:Z116"/>
    <mergeCell ref="AA110:AA116"/>
    <mergeCell ref="J115:M115"/>
    <mergeCell ref="N115:Q115"/>
    <mergeCell ref="R115:T115"/>
    <mergeCell ref="U115:X115"/>
    <mergeCell ref="N116:Q116"/>
    <mergeCell ref="R116:T116"/>
    <mergeCell ref="U116:X116"/>
    <mergeCell ref="J116:L116"/>
    <mergeCell ref="Y117:Y123"/>
    <mergeCell ref="Z117:Z123"/>
    <mergeCell ref="AA117:AA123"/>
    <mergeCell ref="J122:M122"/>
    <mergeCell ref="N122:Q122"/>
    <mergeCell ref="R122:T122"/>
    <mergeCell ref="U122:X122"/>
    <mergeCell ref="N123:Q123"/>
    <mergeCell ref="R123:T123"/>
    <mergeCell ref="U123:X123"/>
    <mergeCell ref="J123:L123"/>
  </mergeCells>
  <phoneticPr fontId="2" type="noConversion"/>
  <pageMargins left="0.19685039370078741" right="0.15748031496062992" top="0.23622047244094491" bottom="0.43307086614173229" header="0.19685039370078741" footer="0.43307086614173229"/>
  <pageSetup paperSize="9" scale="90" orientation="landscape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92"/>
  <sheetViews>
    <sheetView tabSelected="1" topLeftCell="A34" zoomScale="130" zoomScaleNormal="130" zoomScaleSheetLayoutView="115" workbookViewId="0">
      <selection activeCell="D85" sqref="D85"/>
    </sheetView>
  </sheetViews>
  <sheetFormatPr defaultColWidth="9" defaultRowHeight="30.6" customHeight="1"/>
  <cols>
    <col min="1" max="1" width="3.125" style="32" customWidth="1"/>
    <col min="2" max="2" width="5.25" style="32" customWidth="1"/>
    <col min="3" max="3" width="7.125" style="53" customWidth="1"/>
    <col min="4" max="4" width="47.25" style="32" customWidth="1"/>
    <col min="5" max="5" width="22.75" style="40" customWidth="1"/>
    <col min="6" max="6" width="61.375" style="32" customWidth="1"/>
    <col min="7" max="7" width="11.625" style="33" customWidth="1"/>
    <col min="8" max="9" width="9" style="32" customWidth="1"/>
    <col min="10" max="10" width="9" style="32"/>
    <col min="11" max="11" width="9" style="32" customWidth="1"/>
    <col min="12" max="16384" width="9" style="32"/>
  </cols>
  <sheetData>
    <row r="1" spans="2:7" s="29" customFormat="1" ht="30.6" customHeight="1" thickBot="1">
      <c r="B1" s="99" t="s">
        <v>266</v>
      </c>
      <c r="C1" s="99"/>
      <c r="D1" s="99"/>
      <c r="E1" s="99"/>
      <c r="F1" s="99"/>
      <c r="G1" s="99"/>
    </row>
    <row r="2" spans="2:7" s="29" customFormat="1" ht="30.6" customHeight="1">
      <c r="B2" s="26" t="s">
        <v>133</v>
      </c>
      <c r="C2" s="26" t="s">
        <v>134</v>
      </c>
      <c r="D2" s="26" t="s">
        <v>135</v>
      </c>
      <c r="E2" s="26" t="s">
        <v>136</v>
      </c>
      <c r="F2" s="26" t="s">
        <v>137</v>
      </c>
      <c r="G2" s="46" t="s">
        <v>138</v>
      </c>
    </row>
    <row r="3" spans="2:7" s="29" customFormat="1" ht="20.100000000000001" customHeight="1">
      <c r="B3" s="30">
        <v>1</v>
      </c>
      <c r="C3" s="47" t="s">
        <v>132</v>
      </c>
      <c r="D3" s="48" t="s">
        <v>197</v>
      </c>
      <c r="E3" s="49" t="s">
        <v>198</v>
      </c>
      <c r="F3" s="41" t="s">
        <v>267</v>
      </c>
      <c r="G3" s="50" t="s">
        <v>199</v>
      </c>
    </row>
    <row r="4" spans="2:7" s="29" customFormat="1" ht="20.100000000000001" customHeight="1">
      <c r="B4" s="30">
        <v>2</v>
      </c>
      <c r="C4" s="47" t="s">
        <v>132</v>
      </c>
      <c r="D4" s="48" t="s">
        <v>200</v>
      </c>
      <c r="E4" s="49" t="s">
        <v>198</v>
      </c>
      <c r="F4" s="41" t="s">
        <v>268</v>
      </c>
      <c r="G4" s="50" t="s">
        <v>199</v>
      </c>
    </row>
    <row r="5" spans="2:7" s="29" customFormat="1" ht="20.100000000000001" customHeight="1">
      <c r="B5" s="30">
        <v>3</v>
      </c>
      <c r="C5" s="30" t="s">
        <v>132</v>
      </c>
      <c r="D5" s="35" t="s">
        <v>201</v>
      </c>
      <c r="E5" s="31" t="s">
        <v>139</v>
      </c>
      <c r="F5" s="41" t="s">
        <v>269</v>
      </c>
      <c r="G5" s="50" t="s">
        <v>199</v>
      </c>
    </row>
    <row r="6" spans="2:7" s="29" customFormat="1" ht="20.100000000000001" customHeight="1">
      <c r="B6" s="30">
        <v>4</v>
      </c>
      <c r="C6" s="30" t="s">
        <v>132</v>
      </c>
      <c r="D6" s="27" t="s">
        <v>140</v>
      </c>
      <c r="E6" s="55" t="s">
        <v>353</v>
      </c>
      <c r="F6" s="42" t="s">
        <v>270</v>
      </c>
      <c r="G6" s="50" t="s">
        <v>202</v>
      </c>
    </row>
    <row r="7" spans="2:7" s="29" customFormat="1" ht="20.100000000000001" customHeight="1">
      <c r="B7" s="30">
        <v>5</v>
      </c>
      <c r="C7" s="30" t="s">
        <v>132</v>
      </c>
      <c r="D7" s="27" t="s">
        <v>141</v>
      </c>
      <c r="E7" s="31" t="s">
        <v>142</v>
      </c>
      <c r="F7" s="37" t="s">
        <v>271</v>
      </c>
      <c r="G7" s="50" t="s">
        <v>202</v>
      </c>
    </row>
    <row r="8" spans="2:7" s="29" customFormat="1" ht="20.100000000000001" customHeight="1">
      <c r="B8" s="30">
        <v>6</v>
      </c>
      <c r="C8" s="30" t="s">
        <v>132</v>
      </c>
      <c r="D8" s="27" t="s">
        <v>143</v>
      </c>
      <c r="E8" s="34" t="s">
        <v>203</v>
      </c>
      <c r="F8" s="41" t="s">
        <v>272</v>
      </c>
      <c r="G8" s="50" t="s">
        <v>202</v>
      </c>
    </row>
    <row r="9" spans="2:7" s="29" customFormat="1" ht="20.100000000000001" customHeight="1">
      <c r="B9" s="30">
        <v>7</v>
      </c>
      <c r="C9" s="30" t="s">
        <v>132</v>
      </c>
      <c r="D9" s="35" t="s">
        <v>204</v>
      </c>
      <c r="E9" s="31" t="s">
        <v>144</v>
      </c>
      <c r="F9" s="41" t="s">
        <v>273</v>
      </c>
      <c r="G9" s="50" t="s">
        <v>202</v>
      </c>
    </row>
    <row r="10" spans="2:7" s="29" customFormat="1" ht="20.100000000000001" customHeight="1">
      <c r="B10" s="30">
        <v>8</v>
      </c>
      <c r="C10" s="30" t="s">
        <v>132</v>
      </c>
      <c r="D10" s="35" t="s">
        <v>205</v>
      </c>
      <c r="E10" s="55" t="s">
        <v>354</v>
      </c>
      <c r="F10" s="41" t="s">
        <v>274</v>
      </c>
      <c r="G10" s="50" t="s">
        <v>202</v>
      </c>
    </row>
    <row r="11" spans="2:7" s="29" customFormat="1" ht="20.100000000000001" customHeight="1">
      <c r="B11" s="30">
        <v>9</v>
      </c>
      <c r="C11" s="30" t="s">
        <v>132</v>
      </c>
      <c r="D11" s="35" t="s">
        <v>206</v>
      </c>
      <c r="E11" s="31" t="s">
        <v>145</v>
      </c>
      <c r="F11" s="34" t="s">
        <v>275</v>
      </c>
      <c r="G11" s="50" t="s">
        <v>202</v>
      </c>
    </row>
    <row r="12" spans="2:7" s="29" customFormat="1" ht="20.100000000000001" customHeight="1">
      <c r="B12" s="30">
        <v>10</v>
      </c>
      <c r="C12" s="30" t="s">
        <v>132</v>
      </c>
      <c r="D12" s="35" t="s">
        <v>207</v>
      </c>
      <c r="E12" s="31" t="s">
        <v>146</v>
      </c>
      <c r="F12" s="41" t="s">
        <v>276</v>
      </c>
      <c r="G12" s="50" t="s">
        <v>202</v>
      </c>
    </row>
    <row r="13" spans="2:7" s="29" customFormat="1" ht="20.100000000000001" customHeight="1">
      <c r="B13" s="30">
        <v>11</v>
      </c>
      <c r="C13" s="30" t="s">
        <v>132</v>
      </c>
      <c r="D13" s="27" t="s">
        <v>147</v>
      </c>
      <c r="E13" s="31" t="s">
        <v>148</v>
      </c>
      <c r="F13" s="41" t="s">
        <v>277</v>
      </c>
      <c r="G13" s="50" t="s">
        <v>202</v>
      </c>
    </row>
    <row r="14" spans="2:7" s="29" customFormat="1" ht="20.100000000000001" customHeight="1">
      <c r="B14" s="30">
        <v>12</v>
      </c>
      <c r="C14" s="52" t="s">
        <v>132</v>
      </c>
      <c r="D14" s="34" t="s">
        <v>208</v>
      </c>
      <c r="E14" s="31" t="s">
        <v>139</v>
      </c>
      <c r="F14" s="41" t="s">
        <v>278</v>
      </c>
      <c r="G14" s="54" t="s">
        <v>347</v>
      </c>
    </row>
    <row r="15" spans="2:7" s="29" customFormat="1" ht="20.100000000000001" customHeight="1">
      <c r="B15" s="30">
        <v>13</v>
      </c>
      <c r="C15" s="30" t="s">
        <v>132</v>
      </c>
      <c r="D15" s="27" t="s">
        <v>149</v>
      </c>
      <c r="E15" s="41" t="s">
        <v>355</v>
      </c>
      <c r="F15" s="41" t="s">
        <v>279</v>
      </c>
      <c r="G15" s="50" t="s">
        <v>209</v>
      </c>
    </row>
    <row r="16" spans="2:7" s="29" customFormat="1" ht="20.100000000000001" customHeight="1">
      <c r="B16" s="30">
        <v>14</v>
      </c>
      <c r="C16" s="30" t="s">
        <v>132</v>
      </c>
      <c r="D16" s="35" t="s">
        <v>210</v>
      </c>
      <c r="E16" s="55" t="s">
        <v>356</v>
      </c>
      <c r="F16" s="41" t="s">
        <v>280</v>
      </c>
      <c r="G16" s="50" t="s">
        <v>209</v>
      </c>
    </row>
    <row r="17" spans="2:7" s="29" customFormat="1" ht="20.100000000000001" customHeight="1">
      <c r="B17" s="30">
        <v>15</v>
      </c>
      <c r="C17" s="30" t="s">
        <v>132</v>
      </c>
      <c r="D17" s="35" t="s">
        <v>211</v>
      </c>
      <c r="E17" s="55" t="s">
        <v>357</v>
      </c>
      <c r="F17" s="41" t="s">
        <v>281</v>
      </c>
      <c r="G17" s="50" t="s">
        <v>209</v>
      </c>
    </row>
    <row r="18" spans="2:7" s="29" customFormat="1" ht="20.100000000000001" customHeight="1">
      <c r="B18" s="30">
        <v>16</v>
      </c>
      <c r="C18" s="30" t="s">
        <v>132</v>
      </c>
      <c r="D18" s="27" t="s">
        <v>150</v>
      </c>
      <c r="E18" s="31" t="s">
        <v>151</v>
      </c>
      <c r="F18" s="43" t="s">
        <v>282</v>
      </c>
      <c r="G18" s="50" t="s">
        <v>209</v>
      </c>
    </row>
    <row r="19" spans="2:7" s="29" customFormat="1" ht="20.100000000000001" customHeight="1">
      <c r="B19" s="30">
        <v>17</v>
      </c>
      <c r="C19" s="51" t="s">
        <v>212</v>
      </c>
      <c r="D19" s="28" t="s">
        <v>152</v>
      </c>
      <c r="E19" s="41" t="s">
        <v>358</v>
      </c>
      <c r="F19" s="34" t="s">
        <v>283</v>
      </c>
      <c r="G19" s="50" t="s">
        <v>209</v>
      </c>
    </row>
    <row r="20" spans="2:7" s="29" customFormat="1" ht="20.100000000000001" customHeight="1">
      <c r="B20" s="30">
        <v>18</v>
      </c>
      <c r="C20" s="30" t="s">
        <v>132</v>
      </c>
      <c r="D20" s="35" t="s">
        <v>213</v>
      </c>
      <c r="E20" s="31" t="s">
        <v>153</v>
      </c>
      <c r="F20" s="34" t="s">
        <v>154</v>
      </c>
      <c r="G20" s="50" t="s">
        <v>209</v>
      </c>
    </row>
    <row r="21" spans="2:7" s="29" customFormat="1" ht="20.100000000000001" customHeight="1">
      <c r="B21" s="30">
        <v>19</v>
      </c>
      <c r="C21" s="30" t="s">
        <v>132</v>
      </c>
      <c r="D21" s="35" t="s">
        <v>214</v>
      </c>
      <c r="E21" s="31" t="s">
        <v>155</v>
      </c>
      <c r="F21" s="41" t="s">
        <v>284</v>
      </c>
      <c r="G21" s="50" t="s">
        <v>209</v>
      </c>
    </row>
    <row r="22" spans="2:7" s="29" customFormat="1" ht="20.100000000000001" customHeight="1">
      <c r="B22" s="30">
        <v>20</v>
      </c>
      <c r="C22" s="30" t="s">
        <v>132</v>
      </c>
      <c r="D22" s="35" t="s">
        <v>215</v>
      </c>
      <c r="E22" s="31" t="s">
        <v>156</v>
      </c>
      <c r="F22" s="38" t="s">
        <v>285</v>
      </c>
      <c r="G22" s="50" t="s">
        <v>209</v>
      </c>
    </row>
    <row r="23" spans="2:7" s="29" customFormat="1" ht="20.100000000000001" customHeight="1">
      <c r="B23" s="30">
        <v>21</v>
      </c>
      <c r="C23" s="47" t="s">
        <v>132</v>
      </c>
      <c r="D23" s="48" t="s">
        <v>216</v>
      </c>
      <c r="E23" s="56" t="s">
        <v>359</v>
      </c>
      <c r="F23" s="41" t="s">
        <v>286</v>
      </c>
      <c r="G23" s="50" t="s">
        <v>209</v>
      </c>
    </row>
    <row r="24" spans="2:7" s="29" customFormat="1" ht="20.100000000000001" customHeight="1">
      <c r="B24" s="30">
        <v>22</v>
      </c>
      <c r="C24" s="47" t="s">
        <v>157</v>
      </c>
      <c r="D24" s="48" t="s">
        <v>217</v>
      </c>
      <c r="E24" s="49" t="s">
        <v>198</v>
      </c>
      <c r="F24" s="41" t="s">
        <v>287</v>
      </c>
      <c r="G24" s="50" t="s">
        <v>199</v>
      </c>
    </row>
    <row r="25" spans="2:7" s="29" customFormat="1" ht="20.100000000000001" customHeight="1">
      <c r="B25" s="30">
        <v>23</v>
      </c>
      <c r="C25" s="47" t="s">
        <v>157</v>
      </c>
      <c r="D25" s="48" t="s">
        <v>218</v>
      </c>
      <c r="E25" s="49" t="s">
        <v>198</v>
      </c>
      <c r="F25" s="41" t="s">
        <v>288</v>
      </c>
      <c r="G25" s="50" t="s">
        <v>199</v>
      </c>
    </row>
    <row r="26" spans="2:7" s="29" customFormat="1" ht="20.100000000000001" customHeight="1">
      <c r="B26" s="30">
        <v>24</v>
      </c>
      <c r="C26" s="30" t="s">
        <v>157</v>
      </c>
      <c r="D26" s="35" t="s">
        <v>232</v>
      </c>
      <c r="E26" s="31" t="s">
        <v>175</v>
      </c>
      <c r="F26" s="41" t="s">
        <v>305</v>
      </c>
      <c r="G26" s="50" t="s">
        <v>202</v>
      </c>
    </row>
    <row r="27" spans="2:7" s="29" customFormat="1" ht="20.100000000000001" customHeight="1">
      <c r="B27" s="30">
        <v>25</v>
      </c>
      <c r="C27" s="30" t="s">
        <v>157</v>
      </c>
      <c r="D27" s="35" t="s">
        <v>219</v>
      </c>
      <c r="E27" s="31" t="s">
        <v>158</v>
      </c>
      <c r="F27" s="45" t="s">
        <v>289</v>
      </c>
      <c r="G27" s="50" t="s">
        <v>202</v>
      </c>
    </row>
    <row r="28" spans="2:7" s="29" customFormat="1" ht="20.100000000000001" customHeight="1">
      <c r="B28" s="30">
        <v>26</v>
      </c>
      <c r="C28" s="51" t="s">
        <v>220</v>
      </c>
      <c r="D28" s="28" t="s">
        <v>159</v>
      </c>
      <c r="E28" s="34" t="s">
        <v>221</v>
      </c>
      <c r="F28" s="41" t="s">
        <v>290</v>
      </c>
      <c r="G28" s="50" t="s">
        <v>202</v>
      </c>
    </row>
    <row r="29" spans="2:7" s="29" customFormat="1" ht="20.100000000000001" customHeight="1">
      <c r="B29" s="30">
        <v>27</v>
      </c>
      <c r="C29" s="30" t="s">
        <v>157</v>
      </c>
      <c r="D29" s="35" t="s">
        <v>222</v>
      </c>
      <c r="E29" s="31" t="s">
        <v>145</v>
      </c>
      <c r="F29" s="34" t="s">
        <v>291</v>
      </c>
      <c r="G29" s="50" t="s">
        <v>202</v>
      </c>
    </row>
    <row r="30" spans="2:7" s="29" customFormat="1" ht="20.100000000000001" customHeight="1">
      <c r="B30" s="30">
        <v>28</v>
      </c>
      <c r="C30" s="30" t="s">
        <v>157</v>
      </c>
      <c r="D30" s="35" t="s">
        <v>223</v>
      </c>
      <c r="E30" s="31" t="s">
        <v>148</v>
      </c>
      <c r="F30" s="41" t="s">
        <v>292</v>
      </c>
      <c r="G30" s="50" t="s">
        <v>202</v>
      </c>
    </row>
    <row r="31" spans="2:7" s="29" customFormat="1" ht="20.100000000000001" customHeight="1">
      <c r="B31" s="30">
        <v>29</v>
      </c>
      <c r="C31" s="30" t="s">
        <v>157</v>
      </c>
      <c r="D31" s="27" t="s">
        <v>160</v>
      </c>
      <c r="E31" s="41" t="s">
        <v>360</v>
      </c>
      <c r="F31" s="42" t="s">
        <v>293</v>
      </c>
      <c r="G31" s="50" t="s">
        <v>202</v>
      </c>
    </row>
    <row r="32" spans="2:7" s="29" customFormat="1" ht="20.100000000000001" customHeight="1">
      <c r="B32" s="30">
        <v>30</v>
      </c>
      <c r="C32" s="30" t="s">
        <v>161</v>
      </c>
      <c r="D32" s="27" t="s">
        <v>162</v>
      </c>
      <c r="E32" s="31" t="s">
        <v>142</v>
      </c>
      <c r="F32" s="37" t="s">
        <v>294</v>
      </c>
      <c r="G32" s="50" t="s">
        <v>202</v>
      </c>
    </row>
    <row r="33" spans="2:7" s="29" customFormat="1" ht="20.100000000000001" customHeight="1">
      <c r="B33" s="30">
        <v>31</v>
      </c>
      <c r="C33" s="30" t="s">
        <v>157</v>
      </c>
      <c r="D33" s="27" t="s">
        <v>163</v>
      </c>
      <c r="E33" s="41" t="s">
        <v>360</v>
      </c>
      <c r="F33" s="39" t="s">
        <v>164</v>
      </c>
      <c r="G33" s="50" t="s">
        <v>202</v>
      </c>
    </row>
    <row r="34" spans="2:7" s="29" customFormat="1" ht="20.100000000000001" customHeight="1">
      <c r="B34" s="30">
        <v>32</v>
      </c>
      <c r="C34" s="30" t="s">
        <v>157</v>
      </c>
      <c r="D34" s="27" t="s">
        <v>165</v>
      </c>
      <c r="E34" s="55" t="s">
        <v>355</v>
      </c>
      <c r="F34" s="41" t="s">
        <v>295</v>
      </c>
      <c r="G34" s="50" t="s">
        <v>202</v>
      </c>
    </row>
    <row r="35" spans="2:7" s="29" customFormat="1" ht="20.100000000000001" customHeight="1">
      <c r="B35" s="30">
        <v>33</v>
      </c>
      <c r="C35" s="30" t="s">
        <v>157</v>
      </c>
      <c r="D35" s="27" t="s">
        <v>166</v>
      </c>
      <c r="E35" s="55" t="s">
        <v>360</v>
      </c>
      <c r="F35" s="36" t="s">
        <v>167</v>
      </c>
      <c r="G35" s="54" t="s">
        <v>347</v>
      </c>
    </row>
    <row r="36" spans="2:7" s="29" customFormat="1" ht="20.100000000000001" customHeight="1">
      <c r="B36" s="30">
        <v>34</v>
      </c>
      <c r="C36" s="30" t="s">
        <v>157</v>
      </c>
      <c r="D36" s="35" t="s">
        <v>224</v>
      </c>
      <c r="E36" s="31" t="s">
        <v>168</v>
      </c>
      <c r="F36" s="34" t="s">
        <v>296</v>
      </c>
      <c r="G36" s="54" t="s">
        <v>347</v>
      </c>
    </row>
    <row r="37" spans="2:7" s="29" customFormat="1" ht="20.100000000000001" customHeight="1">
      <c r="B37" s="30">
        <v>35</v>
      </c>
      <c r="C37" s="30" t="s">
        <v>157</v>
      </c>
      <c r="D37" s="35" t="s">
        <v>225</v>
      </c>
      <c r="E37" s="31" t="s">
        <v>168</v>
      </c>
      <c r="F37" s="34" t="s">
        <v>297</v>
      </c>
      <c r="G37" s="50" t="s">
        <v>209</v>
      </c>
    </row>
    <row r="38" spans="2:7" s="29" customFormat="1" ht="20.100000000000001" customHeight="1">
      <c r="B38" s="30">
        <v>36</v>
      </c>
      <c r="C38" s="30" t="s">
        <v>157</v>
      </c>
      <c r="D38" s="35" t="s">
        <v>226</v>
      </c>
      <c r="E38" s="31" t="s">
        <v>169</v>
      </c>
      <c r="F38" s="41" t="s">
        <v>298</v>
      </c>
      <c r="G38" s="50" t="s">
        <v>209</v>
      </c>
    </row>
    <row r="39" spans="2:7" s="29" customFormat="1" ht="20.100000000000001" customHeight="1">
      <c r="B39" s="30">
        <v>37</v>
      </c>
      <c r="C39" s="30" t="s">
        <v>157</v>
      </c>
      <c r="D39" s="35" t="s">
        <v>227</v>
      </c>
      <c r="E39" s="55" t="s">
        <v>361</v>
      </c>
      <c r="F39" s="41" t="s">
        <v>299</v>
      </c>
      <c r="G39" s="50" t="s">
        <v>209</v>
      </c>
    </row>
    <row r="40" spans="2:7" s="29" customFormat="1" ht="20.100000000000001" customHeight="1">
      <c r="B40" s="30">
        <v>38</v>
      </c>
      <c r="C40" s="30" t="s">
        <v>157</v>
      </c>
      <c r="D40" s="35" t="s">
        <v>228</v>
      </c>
      <c r="E40" s="31" t="s">
        <v>139</v>
      </c>
      <c r="F40" s="41" t="s">
        <v>300</v>
      </c>
      <c r="G40" s="50" t="s">
        <v>209</v>
      </c>
    </row>
    <row r="41" spans="2:7" s="29" customFormat="1" ht="20.100000000000001" customHeight="1">
      <c r="B41" s="30">
        <v>39</v>
      </c>
      <c r="C41" s="30" t="s">
        <v>157</v>
      </c>
      <c r="D41" s="27" t="s">
        <v>170</v>
      </c>
      <c r="E41" s="31" t="s">
        <v>171</v>
      </c>
      <c r="F41" s="45" t="s">
        <v>301</v>
      </c>
      <c r="G41" s="50" t="s">
        <v>209</v>
      </c>
    </row>
    <row r="42" spans="2:7" s="29" customFormat="1" ht="20.100000000000001" customHeight="1">
      <c r="B42" s="30">
        <v>40</v>
      </c>
      <c r="C42" s="30" t="s">
        <v>157</v>
      </c>
      <c r="D42" s="27" t="s">
        <v>172</v>
      </c>
      <c r="E42" s="31" t="s">
        <v>171</v>
      </c>
      <c r="F42" s="34" t="s">
        <v>173</v>
      </c>
      <c r="G42" s="50" t="s">
        <v>209</v>
      </c>
    </row>
    <row r="43" spans="2:7" s="29" customFormat="1" ht="20.100000000000001" customHeight="1">
      <c r="B43" s="30">
        <v>41</v>
      </c>
      <c r="C43" s="30" t="s">
        <v>157</v>
      </c>
      <c r="D43" s="35" t="s">
        <v>229</v>
      </c>
      <c r="E43" s="31" t="s">
        <v>169</v>
      </c>
      <c r="F43" s="45" t="s">
        <v>302</v>
      </c>
      <c r="G43" s="50" t="s">
        <v>209</v>
      </c>
    </row>
    <row r="44" spans="2:7" s="29" customFormat="1" ht="20.100000000000001" customHeight="1">
      <c r="B44" s="30">
        <v>42</v>
      </c>
      <c r="C44" s="30" t="s">
        <v>157</v>
      </c>
      <c r="D44" s="35" t="s">
        <v>230</v>
      </c>
      <c r="E44" s="31" t="s">
        <v>146</v>
      </c>
      <c r="F44" s="41" t="s">
        <v>303</v>
      </c>
      <c r="G44" s="50" t="s">
        <v>209</v>
      </c>
    </row>
    <row r="45" spans="2:7" s="29" customFormat="1" ht="20.100000000000001" customHeight="1">
      <c r="B45" s="30">
        <v>43</v>
      </c>
      <c r="C45" s="30" t="s">
        <v>157</v>
      </c>
      <c r="D45" s="35" t="s">
        <v>231</v>
      </c>
      <c r="E45" s="31" t="s">
        <v>174</v>
      </c>
      <c r="F45" s="41" t="s">
        <v>304</v>
      </c>
      <c r="G45" s="50" t="s">
        <v>209</v>
      </c>
    </row>
    <row r="46" spans="2:7" s="29" customFormat="1" ht="20.100000000000001" customHeight="1">
      <c r="B46" s="30">
        <v>44</v>
      </c>
      <c r="C46" s="47" t="s">
        <v>176</v>
      </c>
      <c r="D46" s="48" t="s">
        <v>233</v>
      </c>
      <c r="E46" s="49" t="s">
        <v>198</v>
      </c>
      <c r="F46" s="41" t="s">
        <v>306</v>
      </c>
      <c r="G46" s="50" t="s">
        <v>199</v>
      </c>
    </row>
    <row r="47" spans="2:7" s="29" customFormat="1" ht="20.100000000000001" customHeight="1">
      <c r="B47" s="30">
        <v>45</v>
      </c>
      <c r="C47" s="47" t="s">
        <v>176</v>
      </c>
      <c r="D47" s="48" t="s">
        <v>234</v>
      </c>
      <c r="E47" s="49" t="s">
        <v>198</v>
      </c>
      <c r="F47" s="41" t="s">
        <v>307</v>
      </c>
      <c r="G47" s="50" t="s">
        <v>199</v>
      </c>
    </row>
    <row r="48" spans="2:7" s="29" customFormat="1" ht="20.100000000000001" customHeight="1">
      <c r="B48" s="30">
        <v>46</v>
      </c>
      <c r="C48" s="30" t="s">
        <v>176</v>
      </c>
      <c r="D48" s="27" t="s">
        <v>160</v>
      </c>
      <c r="E48" s="55" t="s">
        <v>362</v>
      </c>
      <c r="F48" s="42" t="s">
        <v>293</v>
      </c>
      <c r="G48" s="50" t="s">
        <v>199</v>
      </c>
    </row>
    <row r="49" spans="2:7" s="29" customFormat="1" ht="20.100000000000001" customHeight="1">
      <c r="B49" s="30">
        <v>47</v>
      </c>
      <c r="C49" s="30" t="s">
        <v>176</v>
      </c>
      <c r="D49" s="27" t="s">
        <v>177</v>
      </c>
      <c r="E49" s="55" t="s">
        <v>363</v>
      </c>
      <c r="F49" s="36" t="s">
        <v>178</v>
      </c>
      <c r="G49" s="50" t="s">
        <v>199</v>
      </c>
    </row>
    <row r="50" spans="2:7" s="29" customFormat="1" ht="20.100000000000001" customHeight="1">
      <c r="B50" s="30">
        <v>48</v>
      </c>
      <c r="C50" s="30" t="s">
        <v>176</v>
      </c>
      <c r="D50" s="27" t="s">
        <v>179</v>
      </c>
      <c r="E50" s="41" t="s">
        <v>364</v>
      </c>
      <c r="F50" s="41" t="s">
        <v>308</v>
      </c>
      <c r="G50" s="50" t="s">
        <v>202</v>
      </c>
    </row>
    <row r="51" spans="2:7" s="29" customFormat="1" ht="20.100000000000001" customHeight="1">
      <c r="B51" s="30">
        <v>49</v>
      </c>
      <c r="C51" s="30" t="s">
        <v>176</v>
      </c>
      <c r="D51" s="27" t="s">
        <v>180</v>
      </c>
      <c r="E51" s="31" t="s">
        <v>142</v>
      </c>
      <c r="F51" s="37" t="s">
        <v>309</v>
      </c>
      <c r="G51" s="50" t="s">
        <v>202</v>
      </c>
    </row>
    <row r="52" spans="2:7" s="29" customFormat="1" ht="20.100000000000001" customHeight="1">
      <c r="B52" s="30">
        <v>50</v>
      </c>
      <c r="C52" s="30" t="s">
        <v>176</v>
      </c>
      <c r="D52" s="35" t="s">
        <v>235</v>
      </c>
      <c r="E52" s="31" t="s">
        <v>169</v>
      </c>
      <c r="F52" s="41" t="s">
        <v>310</v>
      </c>
      <c r="G52" s="50" t="s">
        <v>202</v>
      </c>
    </row>
    <row r="53" spans="2:7" s="29" customFormat="1" ht="20.100000000000001" customHeight="1">
      <c r="B53" s="30">
        <v>51</v>
      </c>
      <c r="C53" s="30" t="s">
        <v>176</v>
      </c>
      <c r="D53" s="35" t="s">
        <v>236</v>
      </c>
      <c r="E53" s="55" t="s">
        <v>365</v>
      </c>
      <c r="F53" s="41" t="s">
        <v>311</v>
      </c>
      <c r="G53" s="50" t="s">
        <v>202</v>
      </c>
    </row>
    <row r="54" spans="2:7" s="29" customFormat="1" ht="20.100000000000001" customHeight="1">
      <c r="B54" s="30">
        <v>52</v>
      </c>
      <c r="C54" s="51" t="s">
        <v>237</v>
      </c>
      <c r="D54" s="28" t="s">
        <v>181</v>
      </c>
      <c r="E54" s="34" t="s">
        <v>221</v>
      </c>
      <c r="F54" s="41" t="s">
        <v>312</v>
      </c>
      <c r="G54" s="50" t="s">
        <v>202</v>
      </c>
    </row>
    <row r="55" spans="2:7" s="29" customFormat="1" ht="20.100000000000001" customHeight="1">
      <c r="B55" s="30">
        <v>53</v>
      </c>
      <c r="C55" s="51" t="s">
        <v>237</v>
      </c>
      <c r="D55" s="28" t="s">
        <v>182</v>
      </c>
      <c r="E55" s="34" t="s">
        <v>221</v>
      </c>
      <c r="F55" s="41" t="s">
        <v>313</v>
      </c>
      <c r="G55" s="50" t="s">
        <v>202</v>
      </c>
    </row>
    <row r="56" spans="2:7" s="29" customFormat="1" ht="20.100000000000001" customHeight="1">
      <c r="B56" s="30">
        <v>54</v>
      </c>
      <c r="C56" s="30" t="s">
        <v>176</v>
      </c>
      <c r="D56" s="35" t="s">
        <v>238</v>
      </c>
      <c r="E56" s="31" t="s">
        <v>139</v>
      </c>
      <c r="F56" s="41" t="s">
        <v>314</v>
      </c>
      <c r="G56" s="50" t="s">
        <v>202</v>
      </c>
    </row>
    <row r="57" spans="2:7" s="29" customFormat="1" ht="20.100000000000001" customHeight="1">
      <c r="B57" s="30">
        <v>55</v>
      </c>
      <c r="C57" s="30" t="s">
        <v>176</v>
      </c>
      <c r="D57" s="35" t="s">
        <v>239</v>
      </c>
      <c r="E57" s="31" t="s">
        <v>153</v>
      </c>
      <c r="F57" s="41" t="s">
        <v>315</v>
      </c>
      <c r="G57" s="50" t="s">
        <v>202</v>
      </c>
    </row>
    <row r="58" spans="2:7" s="29" customFormat="1" ht="20.100000000000001" customHeight="1">
      <c r="B58" s="30">
        <v>56</v>
      </c>
      <c r="C58" s="30" t="s">
        <v>176</v>
      </c>
      <c r="D58" s="35" t="s">
        <v>240</v>
      </c>
      <c r="E58" s="55" t="s">
        <v>366</v>
      </c>
      <c r="F58" s="41" t="s">
        <v>316</v>
      </c>
      <c r="G58" s="50" t="s">
        <v>202</v>
      </c>
    </row>
    <row r="59" spans="2:7" s="29" customFormat="1" ht="20.100000000000001" customHeight="1">
      <c r="B59" s="30">
        <v>57</v>
      </c>
      <c r="C59" s="30" t="s">
        <v>176</v>
      </c>
      <c r="D59" s="35" t="s">
        <v>241</v>
      </c>
      <c r="E59" s="31" t="s">
        <v>145</v>
      </c>
      <c r="F59" s="34" t="s">
        <v>317</v>
      </c>
      <c r="G59" s="54" t="s">
        <v>347</v>
      </c>
    </row>
    <row r="60" spans="2:7" s="29" customFormat="1" ht="20.100000000000001" customHeight="1">
      <c r="B60" s="30">
        <v>58</v>
      </c>
      <c r="C60" s="30" t="s">
        <v>176</v>
      </c>
      <c r="D60" s="35" t="s">
        <v>242</v>
      </c>
      <c r="E60" s="31" t="s">
        <v>139</v>
      </c>
      <c r="F60" s="41" t="s">
        <v>318</v>
      </c>
      <c r="G60" s="54" t="s">
        <v>347</v>
      </c>
    </row>
    <row r="61" spans="2:7" s="29" customFormat="1" ht="20.100000000000001" customHeight="1">
      <c r="B61" s="30">
        <v>59</v>
      </c>
      <c r="C61" s="30" t="s">
        <v>176</v>
      </c>
      <c r="D61" s="35" t="s">
        <v>243</v>
      </c>
      <c r="E61" s="31" t="s">
        <v>183</v>
      </c>
      <c r="F61" s="44" t="s">
        <v>319</v>
      </c>
      <c r="G61" s="50" t="s">
        <v>209</v>
      </c>
    </row>
    <row r="62" spans="2:7" s="29" customFormat="1" ht="20.100000000000001" customHeight="1">
      <c r="B62" s="30">
        <v>60</v>
      </c>
      <c r="C62" s="30" t="s">
        <v>176</v>
      </c>
      <c r="D62" s="35" t="s">
        <v>244</v>
      </c>
      <c r="E62" s="31" t="s">
        <v>184</v>
      </c>
      <c r="F62" s="34" t="s">
        <v>185</v>
      </c>
      <c r="G62" s="50" t="s">
        <v>209</v>
      </c>
    </row>
    <row r="63" spans="2:7" s="29" customFormat="1" ht="20.100000000000001" customHeight="1">
      <c r="B63" s="30">
        <v>61</v>
      </c>
      <c r="C63" s="51" t="s">
        <v>237</v>
      </c>
      <c r="D63" s="28" t="s">
        <v>186</v>
      </c>
      <c r="E63" s="41" t="s">
        <v>367</v>
      </c>
      <c r="F63" s="34" t="s">
        <v>320</v>
      </c>
      <c r="G63" s="50" t="s">
        <v>209</v>
      </c>
    </row>
    <row r="64" spans="2:7" s="29" customFormat="1" ht="20.100000000000001" customHeight="1">
      <c r="B64" s="30">
        <v>62</v>
      </c>
      <c r="C64" s="30" t="s">
        <v>176</v>
      </c>
      <c r="D64" s="35" t="s">
        <v>245</v>
      </c>
      <c r="E64" s="55" t="s">
        <v>368</v>
      </c>
      <c r="F64" s="41" t="s">
        <v>321</v>
      </c>
      <c r="G64" s="50" t="s">
        <v>209</v>
      </c>
    </row>
    <row r="65" spans="2:7" s="29" customFormat="1" ht="20.100000000000001" customHeight="1">
      <c r="B65" s="30">
        <v>63</v>
      </c>
      <c r="C65" s="30" t="s">
        <v>176</v>
      </c>
      <c r="D65" s="35" t="s">
        <v>246</v>
      </c>
      <c r="E65" s="31" t="s">
        <v>148</v>
      </c>
      <c r="F65" s="41" t="s">
        <v>322</v>
      </c>
      <c r="G65" s="50" t="s">
        <v>209</v>
      </c>
    </row>
    <row r="66" spans="2:7" s="29" customFormat="1" ht="20.100000000000001" customHeight="1">
      <c r="B66" s="30">
        <v>64</v>
      </c>
      <c r="C66" s="30" t="s">
        <v>176</v>
      </c>
      <c r="D66" s="35" t="s">
        <v>247</v>
      </c>
      <c r="E66" s="31" t="s">
        <v>187</v>
      </c>
      <c r="F66" s="34" t="s">
        <v>323</v>
      </c>
      <c r="G66" s="50" t="s">
        <v>209</v>
      </c>
    </row>
    <row r="67" spans="2:7" s="29" customFormat="1" ht="20.100000000000001" customHeight="1">
      <c r="B67" s="30">
        <v>65</v>
      </c>
      <c r="C67" s="30" t="s">
        <v>176</v>
      </c>
      <c r="D67" s="27" t="s">
        <v>188</v>
      </c>
      <c r="E67" s="34" t="s">
        <v>248</v>
      </c>
      <c r="F67" s="34" t="s">
        <v>324</v>
      </c>
      <c r="G67" s="50" t="s">
        <v>209</v>
      </c>
    </row>
    <row r="68" spans="2:7" s="29" customFormat="1" ht="20.100000000000001" customHeight="1">
      <c r="B68" s="30">
        <v>66</v>
      </c>
      <c r="C68" s="30" t="s">
        <v>176</v>
      </c>
      <c r="D68" s="35" t="s">
        <v>251</v>
      </c>
      <c r="E68" s="31" t="s">
        <v>175</v>
      </c>
      <c r="F68" s="41" t="s">
        <v>326</v>
      </c>
      <c r="G68" s="50" t="s">
        <v>209</v>
      </c>
    </row>
    <row r="69" spans="2:7" s="29" customFormat="1" ht="20.100000000000001" customHeight="1">
      <c r="B69" s="30">
        <v>67</v>
      </c>
      <c r="C69" s="47" t="s">
        <v>176</v>
      </c>
      <c r="D69" s="48" t="s">
        <v>249</v>
      </c>
      <c r="E69" s="56" t="s">
        <v>369</v>
      </c>
      <c r="F69" s="41" t="s">
        <v>350</v>
      </c>
      <c r="G69" s="50" t="s">
        <v>209</v>
      </c>
    </row>
    <row r="70" spans="2:7" s="29" customFormat="1" ht="20.100000000000001" customHeight="1">
      <c r="B70" s="30">
        <v>68</v>
      </c>
      <c r="C70" s="30" t="s">
        <v>176</v>
      </c>
      <c r="D70" s="35" t="s">
        <v>250</v>
      </c>
      <c r="E70" s="55" t="s">
        <v>370</v>
      </c>
      <c r="F70" s="35" t="s">
        <v>325</v>
      </c>
      <c r="G70" s="50" t="s">
        <v>209</v>
      </c>
    </row>
    <row r="71" spans="2:7" s="29" customFormat="1" ht="20.100000000000001" customHeight="1">
      <c r="B71" s="30">
        <v>69</v>
      </c>
      <c r="C71" s="47" t="s">
        <v>189</v>
      </c>
      <c r="D71" s="48" t="s">
        <v>252</v>
      </c>
      <c r="E71" s="49" t="s">
        <v>198</v>
      </c>
      <c r="F71" s="41" t="s">
        <v>327</v>
      </c>
      <c r="G71" s="50" t="s">
        <v>199</v>
      </c>
    </row>
    <row r="72" spans="2:7" s="29" customFormat="1" ht="20.100000000000001" customHeight="1">
      <c r="B72" s="30">
        <v>70</v>
      </c>
      <c r="C72" s="47" t="s">
        <v>189</v>
      </c>
      <c r="D72" s="48" t="s">
        <v>253</v>
      </c>
      <c r="E72" s="49" t="s">
        <v>198</v>
      </c>
      <c r="F72" s="41" t="s">
        <v>328</v>
      </c>
      <c r="G72" s="50" t="s">
        <v>199</v>
      </c>
    </row>
    <row r="73" spans="2:7" s="29" customFormat="1" ht="20.100000000000001" customHeight="1">
      <c r="B73" s="30">
        <v>71</v>
      </c>
      <c r="C73" s="30" t="s">
        <v>189</v>
      </c>
      <c r="D73" s="27" t="s">
        <v>190</v>
      </c>
      <c r="E73" s="55" t="s">
        <v>363</v>
      </c>
      <c r="F73" s="42" t="s">
        <v>329</v>
      </c>
      <c r="G73" s="50" t="s">
        <v>199</v>
      </c>
    </row>
    <row r="74" spans="2:7" s="29" customFormat="1" ht="20.100000000000001" customHeight="1">
      <c r="B74" s="30">
        <v>72</v>
      </c>
      <c r="C74" s="30" t="s">
        <v>189</v>
      </c>
      <c r="D74" s="35" t="s">
        <v>254</v>
      </c>
      <c r="E74" s="55" t="s">
        <v>371</v>
      </c>
      <c r="F74" s="41" t="s">
        <v>330</v>
      </c>
      <c r="G74" s="54" t="s">
        <v>348</v>
      </c>
    </row>
    <row r="75" spans="2:7" s="29" customFormat="1" ht="20.100000000000001" customHeight="1">
      <c r="B75" s="30">
        <v>73</v>
      </c>
      <c r="C75" s="30" t="s">
        <v>191</v>
      </c>
      <c r="D75" s="27" t="s">
        <v>192</v>
      </c>
      <c r="E75" s="31" t="s">
        <v>142</v>
      </c>
      <c r="F75" s="43" t="s">
        <v>331</v>
      </c>
      <c r="G75" s="50" t="s">
        <v>202</v>
      </c>
    </row>
    <row r="76" spans="2:7" s="29" customFormat="1" ht="20.100000000000001" customHeight="1">
      <c r="B76" s="30">
        <v>74</v>
      </c>
      <c r="C76" s="30" t="s">
        <v>189</v>
      </c>
      <c r="D76" s="35" t="s">
        <v>255</v>
      </c>
      <c r="E76" s="55" t="s">
        <v>372</v>
      </c>
      <c r="F76" s="41" t="s">
        <v>332</v>
      </c>
      <c r="G76" s="50" t="s">
        <v>202</v>
      </c>
    </row>
    <row r="77" spans="2:7" s="29" customFormat="1" ht="20.100000000000001" customHeight="1">
      <c r="B77" s="30">
        <v>75</v>
      </c>
      <c r="C77" s="30" t="s">
        <v>189</v>
      </c>
      <c r="D77" s="27" t="s">
        <v>165</v>
      </c>
      <c r="E77" s="41" t="s">
        <v>373</v>
      </c>
      <c r="F77" s="41" t="s">
        <v>333</v>
      </c>
      <c r="G77" s="50" t="s">
        <v>202</v>
      </c>
    </row>
    <row r="78" spans="2:7" s="29" customFormat="1" ht="20.100000000000001" customHeight="1">
      <c r="B78" s="30">
        <v>76</v>
      </c>
      <c r="C78" s="30" t="s">
        <v>189</v>
      </c>
      <c r="D78" s="35" t="s">
        <v>256</v>
      </c>
      <c r="E78" s="31" t="s">
        <v>158</v>
      </c>
      <c r="F78" s="41" t="s">
        <v>334</v>
      </c>
      <c r="G78" s="50" t="s">
        <v>202</v>
      </c>
    </row>
    <row r="79" spans="2:7" s="29" customFormat="1" ht="20.100000000000001" customHeight="1">
      <c r="B79" s="30">
        <v>77</v>
      </c>
      <c r="C79" s="30" t="s">
        <v>189</v>
      </c>
      <c r="D79" s="35" t="s">
        <v>224</v>
      </c>
      <c r="E79" s="31" t="s">
        <v>168</v>
      </c>
      <c r="F79" s="41" t="s">
        <v>335</v>
      </c>
      <c r="G79" s="50" t="s">
        <v>202</v>
      </c>
    </row>
    <row r="80" spans="2:7" s="29" customFormat="1" ht="20.100000000000001" customHeight="1">
      <c r="B80" s="30">
        <v>78</v>
      </c>
      <c r="C80" s="30" t="s">
        <v>189</v>
      </c>
      <c r="D80" s="35" t="s">
        <v>257</v>
      </c>
      <c r="E80" s="31" t="s">
        <v>175</v>
      </c>
      <c r="F80" s="41" t="s">
        <v>336</v>
      </c>
      <c r="G80" s="50" t="s">
        <v>202</v>
      </c>
    </row>
    <row r="81" spans="2:7" s="29" customFormat="1" ht="20.100000000000001" customHeight="1">
      <c r="B81" s="30">
        <v>78</v>
      </c>
      <c r="C81" s="30" t="s">
        <v>189</v>
      </c>
      <c r="D81" s="35" t="s">
        <v>351</v>
      </c>
      <c r="E81" s="31" t="s">
        <v>144</v>
      </c>
      <c r="F81" s="41" t="s">
        <v>352</v>
      </c>
      <c r="G81" s="50" t="s">
        <v>202</v>
      </c>
    </row>
    <row r="82" spans="2:7" s="29" customFormat="1" ht="20.100000000000001" customHeight="1">
      <c r="B82" s="30">
        <v>80</v>
      </c>
      <c r="C82" s="30" t="s">
        <v>189</v>
      </c>
      <c r="D82" s="35" t="s">
        <v>258</v>
      </c>
      <c r="E82" s="31" t="s">
        <v>148</v>
      </c>
      <c r="F82" s="41" t="s">
        <v>337</v>
      </c>
      <c r="G82" s="54" t="s">
        <v>349</v>
      </c>
    </row>
    <row r="83" spans="2:7" s="29" customFormat="1" ht="20.100000000000001" customHeight="1">
      <c r="B83" s="30">
        <v>81</v>
      </c>
      <c r="C83" s="30" t="s">
        <v>189</v>
      </c>
      <c r="D83" s="35" t="s">
        <v>259</v>
      </c>
      <c r="E83" s="31" t="s">
        <v>145</v>
      </c>
      <c r="F83" s="34" t="s">
        <v>338</v>
      </c>
      <c r="G83" s="54" t="s">
        <v>347</v>
      </c>
    </row>
    <row r="84" spans="2:7" s="29" customFormat="1" ht="20.100000000000001" customHeight="1">
      <c r="B84" s="30">
        <v>82</v>
      </c>
      <c r="C84" s="51" t="s">
        <v>260</v>
      </c>
      <c r="D84" s="28" t="s">
        <v>193</v>
      </c>
      <c r="E84" s="34" t="s">
        <v>221</v>
      </c>
      <c r="F84" s="41" t="s">
        <v>339</v>
      </c>
      <c r="G84" s="54" t="s">
        <v>347</v>
      </c>
    </row>
    <row r="85" spans="2:7" s="29" customFormat="1" ht="20.100000000000001" customHeight="1">
      <c r="B85" s="30">
        <v>83</v>
      </c>
      <c r="C85" s="30" t="s">
        <v>189</v>
      </c>
      <c r="D85" s="35" t="s">
        <v>261</v>
      </c>
      <c r="E85" s="55" t="s">
        <v>374</v>
      </c>
      <c r="F85" s="41" t="s">
        <v>340</v>
      </c>
      <c r="G85" s="50" t="s">
        <v>209</v>
      </c>
    </row>
    <row r="86" spans="2:7" s="29" customFormat="1" ht="20.100000000000001" customHeight="1">
      <c r="B86" s="30">
        <v>84</v>
      </c>
      <c r="C86" s="30" t="s">
        <v>189</v>
      </c>
      <c r="D86" s="35" t="s">
        <v>232</v>
      </c>
      <c r="E86" s="31" t="s">
        <v>175</v>
      </c>
      <c r="F86" s="41" t="s">
        <v>341</v>
      </c>
      <c r="G86" s="50" t="s">
        <v>209</v>
      </c>
    </row>
    <row r="87" spans="2:7" s="29" customFormat="1" ht="20.100000000000001" customHeight="1">
      <c r="B87" s="30">
        <v>85</v>
      </c>
      <c r="C87" s="30" t="s">
        <v>189</v>
      </c>
      <c r="D87" s="35" t="s">
        <v>262</v>
      </c>
      <c r="E87" s="55" t="s">
        <v>354</v>
      </c>
      <c r="F87" s="41" t="s">
        <v>342</v>
      </c>
      <c r="G87" s="50" t="s">
        <v>209</v>
      </c>
    </row>
    <row r="88" spans="2:7" s="29" customFormat="1" ht="20.100000000000001" customHeight="1">
      <c r="B88" s="30">
        <v>86</v>
      </c>
      <c r="C88" s="51" t="s">
        <v>260</v>
      </c>
      <c r="D88" s="28" t="s">
        <v>194</v>
      </c>
      <c r="E88" s="41" t="s">
        <v>367</v>
      </c>
      <c r="F88" s="34" t="s">
        <v>343</v>
      </c>
      <c r="G88" s="50" t="s">
        <v>209</v>
      </c>
    </row>
    <row r="89" spans="2:7" s="29" customFormat="1" ht="20.100000000000001" customHeight="1">
      <c r="B89" s="30">
        <v>87</v>
      </c>
      <c r="C89" s="30" t="s">
        <v>189</v>
      </c>
      <c r="D89" s="35" t="s">
        <v>263</v>
      </c>
      <c r="E89" s="31" t="s">
        <v>184</v>
      </c>
      <c r="F89" s="34" t="s">
        <v>195</v>
      </c>
      <c r="G89" s="50" t="s">
        <v>209</v>
      </c>
    </row>
    <row r="90" spans="2:7" s="29" customFormat="1" ht="20.100000000000001" customHeight="1">
      <c r="B90" s="30">
        <v>88</v>
      </c>
      <c r="C90" s="30" t="s">
        <v>189</v>
      </c>
      <c r="D90" s="35" t="s">
        <v>264</v>
      </c>
      <c r="E90" s="31" t="s">
        <v>156</v>
      </c>
      <c r="F90" s="44" t="s">
        <v>344</v>
      </c>
      <c r="G90" s="50" t="s">
        <v>209</v>
      </c>
    </row>
    <row r="91" spans="2:7" ht="20.100000000000001" customHeight="1">
      <c r="B91" s="30">
        <v>89</v>
      </c>
      <c r="C91" s="30" t="s">
        <v>189</v>
      </c>
      <c r="D91" s="35" t="s">
        <v>265</v>
      </c>
      <c r="E91" s="55" t="s">
        <v>368</v>
      </c>
      <c r="F91" s="34" t="s">
        <v>345</v>
      </c>
      <c r="G91" s="50" t="s">
        <v>209</v>
      </c>
    </row>
    <row r="92" spans="2:7" ht="20.100000000000001" customHeight="1">
      <c r="B92" s="30">
        <v>90</v>
      </c>
      <c r="C92" s="51" t="s">
        <v>260</v>
      </c>
      <c r="D92" s="28" t="s">
        <v>196</v>
      </c>
      <c r="E92" s="34" t="s">
        <v>221</v>
      </c>
      <c r="F92" s="41" t="s">
        <v>346</v>
      </c>
      <c r="G92" s="50" t="s">
        <v>209</v>
      </c>
    </row>
  </sheetData>
  <mergeCells count="1">
    <mergeCell ref="B1:G1"/>
  </mergeCells>
  <phoneticPr fontId="2" type="noConversion"/>
  <pageMargins left="0.51181102362204722" right="0.51181102362204722" top="0.55118110236220474" bottom="0.55118110236220474" header="0.31496062992125984" footer="0.31496062992125984"/>
  <pageSetup paperSize="9" scale="80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2</vt:i4>
      </vt:variant>
    </vt:vector>
  </HeadingPairs>
  <TitlesOfParts>
    <vt:vector size="9" baseType="lpstr">
      <vt:lpstr>申报格式</vt:lpstr>
      <vt:lpstr>申报文件、介质等</vt:lpstr>
      <vt:lpstr>备注表</vt:lpstr>
      <vt:lpstr>高清短片测试</vt:lpstr>
      <vt:lpstr>片头测试</vt:lpstr>
      <vt:lpstr>高清片头测试</vt:lpstr>
      <vt:lpstr>拟通报结果</vt:lpstr>
      <vt:lpstr>高清片头测试!Print_Titles</vt:lpstr>
      <vt:lpstr>拟通报结果!Print_Titles</vt:lpstr>
    </vt:vector>
  </TitlesOfParts>
  <Company>CCTV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偶德庆</cp:lastModifiedBy>
  <cp:lastPrinted>2020-08-14T09:47:28Z</cp:lastPrinted>
  <dcterms:created xsi:type="dcterms:W3CDTF">2005-09-11T05:34:20Z</dcterms:created>
  <dcterms:modified xsi:type="dcterms:W3CDTF">2020-08-19T07:13:08Z</dcterms:modified>
</cp:coreProperties>
</file>